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rojekty\Příštpo\DRS\DRS_Příštpo_Kanalizace a ČOV_poslední_17_04_2014\"/>
    </mc:Choice>
  </mc:AlternateContent>
  <bookViews>
    <workbookView xWindow="0" yWindow="0" windowWidth="28800" windowHeight="124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Položky!$A$1:$G$338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336" i="3" l="1"/>
  <c r="BE338" i="3" s="1"/>
  <c r="I12" i="2" s="1"/>
  <c r="BD336" i="3"/>
  <c r="BD338" i="3" s="1"/>
  <c r="H12" i="2" s="1"/>
  <c r="BC336" i="3"/>
  <c r="BC338" i="3" s="1"/>
  <c r="G12" i="2" s="1"/>
  <c r="BB336" i="3"/>
  <c r="BB338" i="3" s="1"/>
  <c r="F12" i="2" s="1"/>
  <c r="G336" i="3"/>
  <c r="G338" i="3" s="1"/>
  <c r="B12" i="2"/>
  <c r="A12" i="2"/>
  <c r="C338" i="3"/>
  <c r="BE332" i="3"/>
  <c r="BD332" i="3"/>
  <c r="BC332" i="3"/>
  <c r="BB332" i="3"/>
  <c r="G332" i="3"/>
  <c r="BA332" i="3" s="1"/>
  <c r="BE331" i="3"/>
  <c r="BD331" i="3"/>
  <c r="BC331" i="3"/>
  <c r="BB331" i="3"/>
  <c r="G331" i="3"/>
  <c r="BA331" i="3" s="1"/>
  <c r="BE327" i="3"/>
  <c r="BD327" i="3"/>
  <c r="BC327" i="3"/>
  <c r="BB327" i="3"/>
  <c r="G327" i="3"/>
  <c r="BA327" i="3" s="1"/>
  <c r="BE318" i="3"/>
  <c r="BD318" i="3"/>
  <c r="BC318" i="3"/>
  <c r="BB318" i="3"/>
  <c r="BA318" i="3"/>
  <c r="G318" i="3"/>
  <c r="BE316" i="3"/>
  <c r="BD316" i="3"/>
  <c r="BC316" i="3"/>
  <c r="BB316" i="3"/>
  <c r="G316" i="3"/>
  <c r="BA316" i="3" s="1"/>
  <c r="BE314" i="3"/>
  <c r="BD314" i="3"/>
  <c r="BC314" i="3"/>
  <c r="BB314" i="3"/>
  <c r="G314" i="3"/>
  <c r="BA314" i="3" s="1"/>
  <c r="BE311" i="3"/>
  <c r="BD311" i="3"/>
  <c r="BC311" i="3"/>
  <c r="BB311" i="3"/>
  <c r="G311" i="3"/>
  <c r="BA311" i="3" s="1"/>
  <c r="BE309" i="3"/>
  <c r="BD309" i="3"/>
  <c r="BC309" i="3"/>
  <c r="BB309" i="3"/>
  <c r="G309" i="3"/>
  <c r="BA309" i="3" s="1"/>
  <c r="BE307" i="3"/>
  <c r="BD307" i="3"/>
  <c r="BC307" i="3"/>
  <c r="BB307" i="3"/>
  <c r="G307" i="3"/>
  <c r="BA307" i="3" s="1"/>
  <c r="BE305" i="3"/>
  <c r="BD305" i="3"/>
  <c r="BC305" i="3"/>
  <c r="BB305" i="3"/>
  <c r="G305" i="3"/>
  <c r="BA305" i="3" s="1"/>
  <c r="BE303" i="3"/>
  <c r="BD303" i="3"/>
  <c r="BC303" i="3"/>
  <c r="BB303" i="3"/>
  <c r="G303" i="3"/>
  <c r="BA303" i="3" s="1"/>
  <c r="BE301" i="3"/>
  <c r="BD301" i="3"/>
  <c r="BC301" i="3"/>
  <c r="BB301" i="3"/>
  <c r="G301" i="3"/>
  <c r="BA301" i="3" s="1"/>
  <c r="BE299" i="3"/>
  <c r="BD299" i="3"/>
  <c r="BC299" i="3"/>
  <c r="BB299" i="3"/>
  <c r="G299" i="3"/>
  <c r="BA299" i="3" s="1"/>
  <c r="BE297" i="3"/>
  <c r="BD297" i="3"/>
  <c r="BC297" i="3"/>
  <c r="BB297" i="3"/>
  <c r="G297" i="3"/>
  <c r="BA297" i="3" s="1"/>
  <c r="BE295" i="3"/>
  <c r="BD295" i="3"/>
  <c r="BC295" i="3"/>
  <c r="BB295" i="3"/>
  <c r="G295" i="3"/>
  <c r="BA295" i="3" s="1"/>
  <c r="BE293" i="3"/>
  <c r="BD293" i="3"/>
  <c r="BC293" i="3"/>
  <c r="BB293" i="3"/>
  <c r="G293" i="3"/>
  <c r="BA293" i="3" s="1"/>
  <c r="BE291" i="3"/>
  <c r="BD291" i="3"/>
  <c r="BC291" i="3"/>
  <c r="BB291" i="3"/>
  <c r="G291" i="3"/>
  <c r="BA291" i="3" s="1"/>
  <c r="BE288" i="3"/>
  <c r="BD288" i="3"/>
  <c r="BC288" i="3"/>
  <c r="BB288" i="3"/>
  <c r="G288" i="3"/>
  <c r="BA288" i="3" s="1"/>
  <c r="BE286" i="3"/>
  <c r="BD286" i="3"/>
  <c r="BC286" i="3"/>
  <c r="BB286" i="3"/>
  <c r="G286" i="3"/>
  <c r="BA286" i="3" s="1"/>
  <c r="BE284" i="3"/>
  <c r="BD284" i="3"/>
  <c r="BC284" i="3"/>
  <c r="BB284" i="3"/>
  <c r="G284" i="3"/>
  <c r="BA284" i="3" s="1"/>
  <c r="BE281" i="3"/>
  <c r="BD281" i="3"/>
  <c r="BC281" i="3"/>
  <c r="BB281" i="3"/>
  <c r="G281" i="3"/>
  <c r="BA281" i="3" s="1"/>
  <c r="BE279" i="3"/>
  <c r="BD279" i="3"/>
  <c r="BC279" i="3"/>
  <c r="BB279" i="3"/>
  <c r="G279" i="3"/>
  <c r="BA279" i="3" s="1"/>
  <c r="BE277" i="3"/>
  <c r="BD277" i="3"/>
  <c r="BC277" i="3"/>
  <c r="BB277" i="3"/>
  <c r="G277" i="3"/>
  <c r="BA277" i="3" s="1"/>
  <c r="BE274" i="3"/>
  <c r="BD274" i="3"/>
  <c r="BC274" i="3"/>
  <c r="BB274" i="3"/>
  <c r="G274" i="3"/>
  <c r="BA274" i="3" s="1"/>
  <c r="BE271" i="3"/>
  <c r="BD271" i="3"/>
  <c r="BC271" i="3"/>
  <c r="BB271" i="3"/>
  <c r="G271" i="3"/>
  <c r="BA271" i="3" s="1"/>
  <c r="BE268" i="3"/>
  <c r="BD268" i="3"/>
  <c r="BC268" i="3"/>
  <c r="BB268" i="3"/>
  <c r="G268" i="3"/>
  <c r="BA268" i="3" s="1"/>
  <c r="BE265" i="3"/>
  <c r="BD265" i="3"/>
  <c r="BC265" i="3"/>
  <c r="BB265" i="3"/>
  <c r="G265" i="3"/>
  <c r="BA265" i="3" s="1"/>
  <c r="BE263" i="3"/>
  <c r="BD263" i="3"/>
  <c r="BC263" i="3"/>
  <c r="BB263" i="3"/>
  <c r="G263" i="3"/>
  <c r="BA263" i="3" s="1"/>
  <c r="BE260" i="3"/>
  <c r="BD260" i="3"/>
  <c r="BC260" i="3"/>
  <c r="BB260" i="3"/>
  <c r="G260" i="3"/>
  <c r="BA260" i="3" s="1"/>
  <c r="BE258" i="3"/>
  <c r="BD258" i="3"/>
  <c r="BC258" i="3"/>
  <c r="BB258" i="3"/>
  <c r="G258" i="3"/>
  <c r="BA258" i="3" s="1"/>
  <c r="BE256" i="3"/>
  <c r="BD256" i="3"/>
  <c r="BC256" i="3"/>
  <c r="BB256" i="3"/>
  <c r="G256" i="3"/>
  <c r="BA256" i="3" s="1"/>
  <c r="BE254" i="3"/>
  <c r="BD254" i="3"/>
  <c r="BD334" i="3" s="1"/>
  <c r="H11" i="2" s="1"/>
  <c r="BC254" i="3"/>
  <c r="BB254" i="3"/>
  <c r="G254" i="3"/>
  <c r="BA254" i="3" s="1"/>
  <c r="BE251" i="3"/>
  <c r="BD251" i="3"/>
  <c r="BC251" i="3"/>
  <c r="BB251" i="3"/>
  <c r="G251" i="3"/>
  <c r="B11" i="2"/>
  <c r="A11" i="2"/>
  <c r="C334" i="3"/>
  <c r="BE247" i="3"/>
  <c r="BD247" i="3"/>
  <c r="BC247" i="3"/>
  <c r="BB247" i="3"/>
  <c r="G247" i="3"/>
  <c r="BA247" i="3" s="1"/>
  <c r="BE245" i="3"/>
  <c r="BD245" i="3"/>
  <c r="BC245" i="3"/>
  <c r="BB245" i="3"/>
  <c r="G245" i="3"/>
  <c r="BA245" i="3" s="1"/>
  <c r="BE243" i="3"/>
  <c r="BD243" i="3"/>
  <c r="BC243" i="3"/>
  <c r="BB243" i="3"/>
  <c r="G243" i="3"/>
  <c r="BA243" i="3" s="1"/>
  <c r="BE242" i="3"/>
  <c r="BD242" i="3"/>
  <c r="BC242" i="3"/>
  <c r="BB242" i="3"/>
  <c r="G242" i="3"/>
  <c r="BA242" i="3" s="1"/>
  <c r="BE239" i="3"/>
  <c r="BD239" i="3"/>
  <c r="BC239" i="3"/>
  <c r="BB239" i="3"/>
  <c r="G239" i="3"/>
  <c r="BA239" i="3" s="1"/>
  <c r="BE237" i="3"/>
  <c r="BD237" i="3"/>
  <c r="BC237" i="3"/>
  <c r="BB237" i="3"/>
  <c r="G237" i="3"/>
  <c r="BA237" i="3" s="1"/>
  <c r="BE236" i="3"/>
  <c r="BD236" i="3"/>
  <c r="BC236" i="3"/>
  <c r="BB236" i="3"/>
  <c r="G236" i="3"/>
  <c r="BA236" i="3" s="1"/>
  <c r="BE233" i="3"/>
  <c r="BD233" i="3"/>
  <c r="BC233" i="3"/>
  <c r="BB233" i="3"/>
  <c r="G233" i="3"/>
  <c r="BA233" i="3" s="1"/>
  <c r="BE232" i="3"/>
  <c r="BD232" i="3"/>
  <c r="BC232" i="3"/>
  <c r="BB232" i="3"/>
  <c r="G232" i="3"/>
  <c r="BA232" i="3" s="1"/>
  <c r="BE231" i="3"/>
  <c r="BD231" i="3"/>
  <c r="BC231" i="3"/>
  <c r="BB231" i="3"/>
  <c r="G231" i="3"/>
  <c r="BA231" i="3" s="1"/>
  <c r="BE230" i="3"/>
  <c r="BD230" i="3"/>
  <c r="BC230" i="3"/>
  <c r="BB230" i="3"/>
  <c r="G230" i="3"/>
  <c r="BA230" i="3" s="1"/>
  <c r="BE228" i="3"/>
  <c r="BD228" i="3"/>
  <c r="BC228" i="3"/>
  <c r="BB228" i="3"/>
  <c r="G228" i="3"/>
  <c r="BA228" i="3" s="1"/>
  <c r="BE220" i="3"/>
  <c r="BD220" i="3"/>
  <c r="BC220" i="3"/>
  <c r="BB220" i="3"/>
  <c r="G220" i="3"/>
  <c r="BA220" i="3" s="1"/>
  <c r="BE218" i="3"/>
  <c r="BD218" i="3"/>
  <c r="BC218" i="3"/>
  <c r="BB218" i="3"/>
  <c r="G218" i="3"/>
  <c r="BA218" i="3" s="1"/>
  <c r="BE189" i="3"/>
  <c r="BD189" i="3"/>
  <c r="BC189" i="3"/>
  <c r="BB189" i="3"/>
  <c r="G189" i="3"/>
  <c r="BA189" i="3" s="1"/>
  <c r="BE187" i="3"/>
  <c r="BD187" i="3"/>
  <c r="BC187" i="3"/>
  <c r="BB187" i="3"/>
  <c r="G187" i="3"/>
  <c r="BA187" i="3" s="1"/>
  <c r="BE185" i="3"/>
  <c r="BD185" i="3"/>
  <c r="BC185" i="3"/>
  <c r="BB185" i="3"/>
  <c r="G185" i="3"/>
  <c r="BA185" i="3" s="1"/>
  <c r="BE183" i="3"/>
  <c r="BD183" i="3"/>
  <c r="BC183" i="3"/>
  <c r="BB183" i="3"/>
  <c r="BA183" i="3"/>
  <c r="G183" i="3"/>
  <c r="BE181" i="3"/>
  <c r="BD181" i="3"/>
  <c r="BC181" i="3"/>
  <c r="BB181" i="3"/>
  <c r="G181" i="3"/>
  <c r="BA181" i="3" s="1"/>
  <c r="BE179" i="3"/>
  <c r="BD179" i="3"/>
  <c r="BC179" i="3"/>
  <c r="BB179" i="3"/>
  <c r="G179" i="3"/>
  <c r="BA179" i="3" s="1"/>
  <c r="BE156" i="3"/>
  <c r="BD156" i="3"/>
  <c r="BC156" i="3"/>
  <c r="BB156" i="3"/>
  <c r="G156" i="3"/>
  <c r="BA156" i="3" s="1"/>
  <c r="BE154" i="3"/>
  <c r="BD154" i="3"/>
  <c r="BC154" i="3"/>
  <c r="BB154" i="3"/>
  <c r="G154" i="3"/>
  <c r="BA154" i="3" s="1"/>
  <c r="BE152" i="3"/>
  <c r="BD152" i="3"/>
  <c r="BC152" i="3"/>
  <c r="BB152" i="3"/>
  <c r="G152" i="3"/>
  <c r="BA152" i="3" s="1"/>
  <c r="BE151" i="3"/>
  <c r="BD151" i="3"/>
  <c r="BC151" i="3"/>
  <c r="BB151" i="3"/>
  <c r="G151" i="3"/>
  <c r="BA151" i="3" s="1"/>
  <c r="BE149" i="3"/>
  <c r="BD149" i="3"/>
  <c r="BC149" i="3"/>
  <c r="BB149" i="3"/>
  <c r="G149" i="3"/>
  <c r="BA149" i="3" s="1"/>
  <c r="BE147" i="3"/>
  <c r="BD147" i="3"/>
  <c r="BC147" i="3"/>
  <c r="BB147" i="3"/>
  <c r="G147" i="3"/>
  <c r="BA147" i="3" s="1"/>
  <c r="B10" i="2"/>
  <c r="A10" i="2"/>
  <c r="C249" i="3"/>
  <c r="BE143" i="3"/>
  <c r="BE145" i="3" s="1"/>
  <c r="I9" i="2" s="1"/>
  <c r="BD143" i="3"/>
  <c r="BC143" i="3"/>
  <c r="BC145" i="3" s="1"/>
  <c r="G9" i="2" s="1"/>
  <c r="BB143" i="3"/>
  <c r="G143" i="3"/>
  <c r="G145" i="3" s="1"/>
  <c r="B9" i="2"/>
  <c r="A9" i="2"/>
  <c r="BD145" i="3"/>
  <c r="H9" i="2" s="1"/>
  <c r="BB145" i="3"/>
  <c r="F9" i="2" s="1"/>
  <c r="C145" i="3"/>
  <c r="BE138" i="3"/>
  <c r="BE141" i="3" s="1"/>
  <c r="I8" i="2" s="1"/>
  <c r="BD138" i="3"/>
  <c r="BD141" i="3" s="1"/>
  <c r="H8" i="2" s="1"/>
  <c r="BC138" i="3"/>
  <c r="BC141" i="3" s="1"/>
  <c r="G8" i="2" s="1"/>
  <c r="BB138" i="3"/>
  <c r="BB141" i="3" s="1"/>
  <c r="F8" i="2" s="1"/>
  <c r="BA138" i="3"/>
  <c r="BA141" i="3" s="1"/>
  <c r="E8" i="2" s="1"/>
  <c r="G138" i="3"/>
  <c r="G141" i="3" s="1"/>
  <c r="B8" i="2"/>
  <c r="A8" i="2"/>
  <c r="C141" i="3"/>
  <c r="BE129" i="3"/>
  <c r="BD129" i="3"/>
  <c r="BC129" i="3"/>
  <c r="BB129" i="3"/>
  <c r="G129" i="3"/>
  <c r="BA129" i="3" s="1"/>
  <c r="BE119" i="3"/>
  <c r="BD119" i="3"/>
  <c r="BC119" i="3"/>
  <c r="BB119" i="3"/>
  <c r="G119" i="3"/>
  <c r="BA119" i="3" s="1"/>
  <c r="BE114" i="3"/>
  <c r="BD114" i="3"/>
  <c r="BC114" i="3"/>
  <c r="BB114" i="3"/>
  <c r="G114" i="3"/>
  <c r="BA114" i="3" s="1"/>
  <c r="BE113" i="3"/>
  <c r="BD113" i="3"/>
  <c r="BC113" i="3"/>
  <c r="BB113" i="3"/>
  <c r="G113" i="3"/>
  <c r="BA113" i="3" s="1"/>
  <c r="BE99" i="3"/>
  <c r="BD99" i="3"/>
  <c r="BC99" i="3"/>
  <c r="BB99" i="3"/>
  <c r="G99" i="3"/>
  <c r="BA99" i="3" s="1"/>
  <c r="BE74" i="3"/>
  <c r="BD74" i="3"/>
  <c r="BC74" i="3"/>
  <c r="BB74" i="3"/>
  <c r="G74" i="3"/>
  <c r="BA74" i="3" s="1"/>
  <c r="BE72" i="3"/>
  <c r="BD72" i="3"/>
  <c r="BC72" i="3"/>
  <c r="BB72" i="3"/>
  <c r="G72" i="3"/>
  <c r="BA72" i="3" s="1"/>
  <c r="BE69" i="3"/>
  <c r="BD69" i="3"/>
  <c r="BC69" i="3"/>
  <c r="BB69" i="3"/>
  <c r="G69" i="3"/>
  <c r="BA69" i="3" s="1"/>
  <c r="BE62" i="3"/>
  <c r="BD62" i="3"/>
  <c r="BC62" i="3"/>
  <c r="BB62" i="3"/>
  <c r="G62" i="3"/>
  <c r="BA62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5" i="3"/>
  <c r="BD55" i="3"/>
  <c r="BC55" i="3"/>
  <c r="BB55" i="3"/>
  <c r="G55" i="3"/>
  <c r="BA55" i="3" s="1"/>
  <c r="BE53" i="3"/>
  <c r="BD53" i="3"/>
  <c r="BC53" i="3"/>
  <c r="BB53" i="3"/>
  <c r="G53" i="3"/>
  <c r="BA53" i="3" s="1"/>
  <c r="BE47" i="3"/>
  <c r="BD47" i="3"/>
  <c r="BC47" i="3"/>
  <c r="BB47" i="3"/>
  <c r="G47" i="3"/>
  <c r="BA47" i="3" s="1"/>
  <c r="BE45" i="3"/>
  <c r="BD45" i="3"/>
  <c r="BC45" i="3"/>
  <c r="BB45" i="3"/>
  <c r="G45" i="3"/>
  <c r="BA45" i="3" s="1"/>
  <c r="BE39" i="3"/>
  <c r="BD39" i="3"/>
  <c r="BC39" i="3"/>
  <c r="BB39" i="3"/>
  <c r="G39" i="3"/>
  <c r="BA39" i="3" s="1"/>
  <c r="BE37" i="3"/>
  <c r="BD37" i="3"/>
  <c r="BC37" i="3"/>
  <c r="BB37" i="3"/>
  <c r="G37" i="3"/>
  <c r="BA37" i="3" s="1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6" i="3"/>
  <c r="BD26" i="3"/>
  <c r="BC26" i="3"/>
  <c r="BB26" i="3"/>
  <c r="G26" i="3"/>
  <c r="BA26" i="3" s="1"/>
  <c r="BE23" i="3"/>
  <c r="BD23" i="3"/>
  <c r="BC23" i="3"/>
  <c r="BB23" i="3"/>
  <c r="G23" i="3"/>
  <c r="BA23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0" i="3"/>
  <c r="BD10" i="3"/>
  <c r="BC10" i="3"/>
  <c r="BB10" i="3"/>
  <c r="G10" i="3"/>
  <c r="BA10" i="3" s="1"/>
  <c r="BE8" i="3"/>
  <c r="BD8" i="3"/>
  <c r="BC8" i="3"/>
  <c r="BB8" i="3"/>
  <c r="BA8" i="3"/>
  <c r="G8" i="3"/>
  <c r="B7" i="2"/>
  <c r="A7" i="2"/>
  <c r="C136" i="3"/>
  <c r="C4" i="3"/>
  <c r="F3" i="3"/>
  <c r="C3" i="3"/>
  <c r="H19" i="2"/>
  <c r="G22" i="1" s="1"/>
  <c r="G21" i="1" s="1"/>
  <c r="G18" i="2"/>
  <c r="I18" i="2" s="1"/>
  <c r="C2" i="2"/>
  <c r="C1" i="2"/>
  <c r="F31" i="1"/>
  <c r="G8" i="1"/>
  <c r="BC334" i="3" l="1"/>
  <c r="G11" i="2" s="1"/>
  <c r="BD249" i="3"/>
  <c r="H10" i="2" s="1"/>
  <c r="BC136" i="3"/>
  <c r="G7" i="2" s="1"/>
  <c r="BB249" i="3"/>
  <c r="F10" i="2" s="1"/>
  <c r="BE334" i="3"/>
  <c r="I11" i="2" s="1"/>
  <c r="BA336" i="3"/>
  <c r="BA338" i="3" s="1"/>
  <c r="E12" i="2" s="1"/>
  <c r="BD136" i="3"/>
  <c r="H7" i="2" s="1"/>
  <c r="G334" i="3"/>
  <c r="BE249" i="3"/>
  <c r="I10" i="2" s="1"/>
  <c r="BB334" i="3"/>
  <c r="F11" i="2" s="1"/>
  <c r="BA136" i="3"/>
  <c r="E7" i="2" s="1"/>
  <c r="BC249" i="3"/>
  <c r="G10" i="2" s="1"/>
  <c r="BE136" i="3"/>
  <c r="I7" i="2" s="1"/>
  <c r="BB136" i="3"/>
  <c r="F7" i="2" s="1"/>
  <c r="BA249" i="3"/>
  <c r="E10" i="2" s="1"/>
  <c r="G136" i="3"/>
  <c r="G249" i="3"/>
  <c r="BA251" i="3"/>
  <c r="BA334" i="3" s="1"/>
  <c r="E11" i="2" s="1"/>
  <c r="BA143" i="3"/>
  <c r="BA145" i="3" s="1"/>
  <c r="E9" i="2" s="1"/>
  <c r="G13" i="2" l="1"/>
  <c r="C14" i="1" s="1"/>
  <c r="H13" i="2"/>
  <c r="C15" i="1" s="1"/>
  <c r="F13" i="2"/>
  <c r="C17" i="1" s="1"/>
  <c r="I13" i="2"/>
  <c r="C20" i="1" s="1"/>
  <c r="E13" i="2"/>
  <c r="F32" i="1" s="1"/>
  <c r="C16" i="1" l="1"/>
  <c r="C18" i="1" s="1"/>
  <c r="C21" i="1" s="1"/>
  <c r="C22" i="1" s="1"/>
  <c r="F33" i="1"/>
  <c r="F34" i="1" s="1"/>
</calcChain>
</file>

<file path=xl/sharedStrings.xml><?xml version="1.0" encoding="utf-8"?>
<sst xmlns="http://schemas.openxmlformats.org/spreadsheetml/2006/main" count="718" uniqueCount="392">
  <si>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</si>
  <si>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</si>
  <si>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</si>
  <si>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</si>
  <si>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</si>
  <si>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</si>
  <si>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</si>
  <si>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</si>
  <si>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</si>
  <si>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</si>
  <si>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</si>
  <si>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</si>
  <si>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</si>
  <si>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</si>
  <si>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</si>
  <si>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</si>
  <si>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</si>
  <si>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</si>
  <si>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</si>
  <si>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</si>
  <si>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</si>
  <si>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</si>
  <si>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</si>
  <si>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</si>
  <si>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</si>
  <si>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</si>
  <si>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</si>
  <si>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</si>
  <si>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</si>
  <si>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</si>
  <si>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</si>
  <si>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</si>
  <si>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</si>
  <si>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</si>
  <si>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</si>
  <si>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</si>
  <si>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</si>
  <si>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</si>
  <si>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</si>
  <si>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</si>
  <si>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</si>
  <si>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</si>
  <si>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</si>
  <si>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</si>
  <si>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</si>
  <si>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</si>
  <si>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</si>
  <si>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</si>
  <si>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</si>
  <si>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</si>
  <si>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</si>
  <si>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</si>
  <si>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</si>
  <si>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</si>
  <si>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</si>
  <si>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</si>
  <si>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</si>
  <si>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</si>
  <si>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</si>
  <si>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</si>
  <si>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</si>
  <si>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</si>
  <si>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</si>
  <si>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</si>
  <si>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</si>
  <si>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</si>
  <si>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</si>
  <si>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</si>
  <si>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</si>
  <si>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</si>
  <si>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Příštpo-kanalizace a ČOV</t>
  </si>
  <si>
    <t>SO-01Kanalizace</t>
  </si>
  <si>
    <t>115 10-1201.R00</t>
  </si>
  <si>
    <t xml:space="preserve">Čerpání vody na výšku do 10 m, přítok do 500 l </t>
  </si>
  <si>
    <t>hod</t>
  </si>
  <si>
    <t>dle skutečnosti, zápis do stavbního deníku</t>
  </si>
  <si>
    <t>132 20-1203.R00</t>
  </si>
  <si>
    <t xml:space="preserve">Hloubení rýh šířky do 200 cm v hor.3 do 10000 m3 </t>
  </si>
  <si>
    <t>m3</t>
  </si>
  <si>
    <t>viz příloh  F.1.4. Kubatury</t>
  </si>
  <si>
    <t>3057,66</t>
  </si>
  <si>
    <t>132 20-1209.R00</t>
  </si>
  <si>
    <t xml:space="preserve">Příplatek za lepivost - hloubení rýh 200cm v hor.3 </t>
  </si>
  <si>
    <t>132 30-1202.R00</t>
  </si>
  <si>
    <t xml:space="preserve">Hloubení rýh šířky do 200 cm v hor.4 do 1000 m3 </t>
  </si>
  <si>
    <t>dle přílohy F.4 Kubatury</t>
  </si>
  <si>
    <t>132 30-1203.R00</t>
  </si>
  <si>
    <t xml:space="preserve">Hloubení rýh šířky do 200 cm v hor.4 do 10000 m3 </t>
  </si>
  <si>
    <t>viz příloha F.1.4. Kubatury</t>
  </si>
  <si>
    <t>7045,90</t>
  </si>
  <si>
    <t>132 30-1209.R00</t>
  </si>
  <si>
    <t xml:space="preserve">Příplatek za lepivost - hloubení rýh 200cm v hor.4 </t>
  </si>
  <si>
    <t>132 40-1201.R00</t>
  </si>
  <si>
    <t xml:space="preserve">Hloubení rýh šířky do 200 cm v hor.5 </t>
  </si>
  <si>
    <t>viz příloha F.1.4 Kubatury</t>
  </si>
  <si>
    <t>3190,6</t>
  </si>
  <si>
    <t>151 10-1101.R00</t>
  </si>
  <si>
    <t xml:space="preserve">Pažení a rozepření stěn rýh - příložné - hl. do 2m </t>
  </si>
  <si>
    <t>m2</t>
  </si>
  <si>
    <t>viz příloha  F.1.4. Kubatury</t>
  </si>
  <si>
    <t>28292,15</t>
  </si>
  <si>
    <t>151 10-1102.R00</t>
  </si>
  <si>
    <t xml:space="preserve">Pažení a rozepření stěn rýh - příložné - hl. do 4m </t>
  </si>
  <si>
    <t>4339,31</t>
  </si>
  <si>
    <t>151 10-1111.R00</t>
  </si>
  <si>
    <t xml:space="preserve">Odstranění paženi stěn rýh - příložné - hl. do 2 m </t>
  </si>
  <si>
    <t>151 10-1112.R00</t>
  </si>
  <si>
    <t xml:space="preserve">Odstranění paženi stěn rýh - příložné - hl. do 4 m </t>
  </si>
  <si>
    <t>161 10-1101.R00</t>
  </si>
  <si>
    <t xml:space="preserve">Svislé přemístění výkopku z hor.1-4 </t>
  </si>
  <si>
    <t>dle přílohy F.1.4. Kubatury</t>
  </si>
  <si>
    <t>161 10-1151.R00</t>
  </si>
  <si>
    <t xml:space="preserve">Svislé přemístění výkopku z hor.5-7 </t>
  </si>
  <si>
    <t>162 20-1101.R00</t>
  </si>
  <si>
    <t xml:space="preserve">Vodorovné přemístění výkopku z hor.1-4 do 20 m </t>
  </si>
  <si>
    <t>dle přílohy F.1.4 Kubatury</t>
  </si>
  <si>
    <t>162 20-1151.R00</t>
  </si>
  <si>
    <t xml:space="preserve">Vodorovné přemístění výkopku z hor.5-7 do 20 m </t>
  </si>
  <si>
    <t>dle přílohy F.1.4.Kubatury</t>
  </si>
  <si>
    <t>162 70-1105.R00</t>
  </si>
  <si>
    <t xml:space="preserve">Vodorovné přemístění výkopku z hor.1-4 do 10000 m </t>
  </si>
  <si>
    <t>;Celkový objem vytlačeného  výkopku 1.-4.tř</t>
  </si>
  <si>
    <t>2723,45</t>
  </si>
  <si>
    <t>;Objem výkopku ze státní komunikace-odvoz na skládku 1.-4.tř</t>
  </si>
  <si>
    <t>(104,742+203,96+68,5+188,79+142,35+3,5)*1,2*2,4*0,76</t>
  </si>
  <si>
    <t>162 70-1109.R00</t>
  </si>
  <si>
    <t xml:space="preserve">Příplatek k vod. přemístění hor.1-4 za další 1 km </t>
  </si>
  <si>
    <t>4*4281,5298</t>
  </si>
  <si>
    <t>162 70-1155.R00</t>
  </si>
  <si>
    <t xml:space="preserve">Vodorovné přemístění výkopku z hor.5-7 do 10000 m </t>
  </si>
  <si>
    <t>;Objem vytlačeného výkopku 5.tř.</t>
  </si>
  <si>
    <t>860,04</t>
  </si>
  <si>
    <t>;Objem výkopku ze státní komunikace k odvozu 5.tř</t>
  </si>
  <si>
    <t>(104,74+203,96+68,5+188,79+142,35+3,5)*2,2*0,24</t>
  </si>
  <si>
    <t>162 70-1159.R00</t>
  </si>
  <si>
    <t xml:space="preserve">Příplatek k vod. přemístění hor.5-7 za další 1 km </t>
  </si>
  <si>
    <t>4*1235,8915</t>
  </si>
  <si>
    <t>167 10-1102.R00</t>
  </si>
  <si>
    <t xml:space="preserve">Nakládání výkopku z hor.1-4 v množství nad 100 m3 </t>
  </si>
  <si>
    <t>167 10-1152.R00</t>
  </si>
  <si>
    <t xml:space="preserve">Nakládání výkopku z hor.5-7 v množství nad 100 m3 </t>
  </si>
  <si>
    <t>171 20-1201.R00</t>
  </si>
  <si>
    <t xml:space="preserve">Uložení sypaniny na skládku </t>
  </si>
  <si>
    <t>dle přílohy F.1 .4 Kubatury</t>
  </si>
  <si>
    <t>4281,5298+1235,8915</t>
  </si>
  <si>
    <t>174 10-1101.R00</t>
  </si>
  <si>
    <t>Zásyp jam, rýh, šachet se zhutněním vytěžená zemina vhodná pro zásypy</t>
  </si>
  <si>
    <t>;Zásyp vytěženou zeminou mimo stát.komunikace s průkazem vhodnosti</t>
  </si>
  <si>
    <t>;zásypového materiálu pro zásyp</t>
  </si>
  <si>
    <t>9875,78</t>
  </si>
  <si>
    <t>;Odpočet trasy se zásypem nesedavými materiály ve stát.komunikaci</t>
  </si>
  <si>
    <t>(104,74+203,96+68,5+188,79+142,35+3,5)*1,8*1,2*(-1)</t>
  </si>
  <si>
    <t>Zásyp jam, rýh, šachet se zhutněním štěrkopískem včetně dodávky štěrkopísku</t>
  </si>
  <si>
    <t>;Zásyp ve státní komunikaci</t>
  </si>
  <si>
    <t>(104,74+203,96+68,5+188,79+142,35+3,5)*1,2*1,8</t>
  </si>
  <si>
    <t>175 10-1101.RT2</t>
  </si>
  <si>
    <t>Obsyp potrubí bez prohození sypaniny s dodáním štěrkopísku frakce 0 - 22 mm</t>
  </si>
  <si>
    <t>180-3</t>
  </si>
  <si>
    <t>Ochrana sdělovacích  a NN kabelů žlabovkami dod a mont</t>
  </si>
  <si>
    <t>m</t>
  </si>
  <si>
    <t>dle situace F.1.2.-1.2.5 a vzor.výkresu F.1.2.12</t>
  </si>
  <si>
    <t>;Stoka A</t>
  </si>
  <si>
    <t>2+2+2+4+2</t>
  </si>
  <si>
    <t>;Stoka A2-1</t>
  </si>
  <si>
    <t>;Stoka A3-1</t>
  </si>
  <si>
    <t>3+3</t>
  </si>
  <si>
    <t>;Stoka A5-1</t>
  </si>
  <si>
    <t>2+4</t>
  </si>
  <si>
    <t>;Stoka A7</t>
  </si>
  <si>
    <t>2+2+2+2</t>
  </si>
  <si>
    <t>;Stoka A7-2</t>
  </si>
  <si>
    <t>2+2+2+2+2</t>
  </si>
  <si>
    <t>;Stoka A7-2-1</t>
  </si>
  <si>
    <t>;Stoka B</t>
  </si>
  <si>
    <t>2+3</t>
  </si>
  <si>
    <t>;Stoka B1</t>
  </si>
  <si>
    <t>;Stoka B3</t>
  </si>
  <si>
    <t>;Stoka C</t>
  </si>
  <si>
    <t>180-4</t>
  </si>
  <si>
    <t>Přeložka vodovodu DN90 dod. a mont.</t>
  </si>
  <si>
    <t>dle situace F.1.2.1-1.2.5</t>
  </si>
  <si>
    <t>3+2</t>
  </si>
  <si>
    <t>;Stoka A1</t>
  </si>
  <si>
    <t>76,7</t>
  </si>
  <si>
    <t>;Stoka A1-1</t>
  </si>
  <si>
    <t xml:space="preserve">Poplatek za skládku zeminy </t>
  </si>
  <si>
    <t>112 10-0001.RAA</t>
  </si>
  <si>
    <t>Kácení stromů do 500 mm a odstranění pařezů včetně odvozu, spálení větví</t>
  </si>
  <si>
    <t>kus</t>
  </si>
  <si>
    <t>dle situace F1.2.1.-1.2.5.</t>
  </si>
  <si>
    <t>-stoka A</t>
  </si>
  <si>
    <t>-stoka B</t>
  </si>
  <si>
    <t>4+6</t>
  </si>
  <si>
    <t>180-5</t>
  </si>
  <si>
    <t xml:space="preserve">Demontáž a zpětná montáž oplocení </t>
  </si>
  <si>
    <t>;Oprava zdi-demontáž a zpětná montáž</t>
  </si>
  <si>
    <t>;A3-1</t>
  </si>
  <si>
    <t>;A4-1</t>
  </si>
  <si>
    <t>180-6</t>
  </si>
  <si>
    <t>kompl</t>
  </si>
  <si>
    <t>2</t>
  </si>
  <si>
    <t>Základy,zvláštní zakládání</t>
  </si>
  <si>
    <t>212 79-2112.R00</t>
  </si>
  <si>
    <t xml:space="preserve">Montáž trativodů z flexibilních trubek, lože </t>
  </si>
  <si>
    <t>dle skutečnosti, zápis do stavebního deníku</t>
  </si>
  <si>
    <t>4083,928+15,69</t>
  </si>
  <si>
    <t>4</t>
  </si>
  <si>
    <t>Vodorovné konstrukce</t>
  </si>
  <si>
    <t>451 57-3111.R00</t>
  </si>
  <si>
    <t xml:space="preserve">Lože pod potrubí ze štěrkopísku do 63 mm </t>
  </si>
  <si>
    <t>5</t>
  </si>
  <si>
    <t>Komunikace</t>
  </si>
  <si>
    <t>919 73-5112.R00</t>
  </si>
  <si>
    <t>Řezání stávajícího živičného krytu tl. 5 - 10 cm státní komunikace</t>
  </si>
  <si>
    <t>(104,74+203,96+68,5+188,79+142,35+3,5)*2</t>
  </si>
  <si>
    <t>113 15-1314.R00</t>
  </si>
  <si>
    <t>Frézování krytu nad 500 m2, s překážkami, tl.5 cm státní silnice</t>
  </si>
  <si>
    <t>Odstranění podkladu nad 200 m2,kam.drcené tl.50 cm státní komunikace</t>
  </si>
  <si>
    <t>180-55</t>
  </si>
  <si>
    <t>Oprava  komunikace recyklátem státní silnice, tl. 20cm</t>
  </si>
  <si>
    <t>180-56</t>
  </si>
  <si>
    <t>Odtěžení recyklátu vč. odvozu a likvidace státní silnice</t>
  </si>
  <si>
    <t>Podklad z kameniva drceného 63-125 mm, tl. 20 cm státní silnice</t>
  </si>
  <si>
    <t>dle situace F.1.2.1.-1.2.6</t>
  </si>
  <si>
    <t>státní silnice</t>
  </si>
  <si>
    <t xml:space="preserve">Stoka A šachta A14-A19 </t>
  </si>
  <si>
    <t>Stoka A5 celá</t>
  </si>
  <si>
    <t>Stoka A7-2 šachta A27-3 - A27-3-1</t>
  </si>
  <si>
    <t>Stoka C -celá</t>
  </si>
  <si>
    <t>Výtlak C -celý</t>
  </si>
  <si>
    <t>Stoka A7-1 3,5m</t>
  </si>
  <si>
    <t>104,742*2,2</t>
  </si>
  <si>
    <t>;Stoka A5</t>
  </si>
  <si>
    <t>203,96*2,2</t>
  </si>
  <si>
    <t>68,5*2,2</t>
  </si>
  <si>
    <t>188,79*2,2</t>
  </si>
  <si>
    <t>;Stoka A7-1</t>
  </si>
  <si>
    <t>3,5*2,2</t>
  </si>
  <si>
    <t>;Výtlak C</t>
  </si>
  <si>
    <t>142,35*1,2</t>
  </si>
  <si>
    <t>Podklad z kameniva drceného vel.32-63 mm,tl. 20 cm státní silnice</t>
  </si>
  <si>
    <t xml:space="preserve">Obalované kamenivo OKS II., 15 cm </t>
  </si>
  <si>
    <t>576 14-2111.R00</t>
  </si>
  <si>
    <t xml:space="preserve">Koberec ABS II. 5 cm </t>
  </si>
  <si>
    <t>Řezání stávajícího živičného krytu tl. 5 - 10 cm místní komunikace</t>
  </si>
  <si>
    <t>1600,744*2</t>
  </si>
  <si>
    <t>Frézování krytu nad 500 m2, s překážkami, tl.5 cm místní komunikace</t>
  </si>
  <si>
    <t>1600,88*2,2</t>
  </si>
  <si>
    <t>Odstranění podkladu nad 200 m2,kam.drcené tl.45 cm místní komunikace</t>
  </si>
  <si>
    <t>;místní komunikace</t>
  </si>
  <si>
    <t>;A</t>
  </si>
  <si>
    <t>(18,5+41+44)*2,2</t>
  </si>
  <si>
    <t>;A1</t>
  </si>
  <si>
    <t>108,62*2,2</t>
  </si>
  <si>
    <t>;A1-1</t>
  </si>
  <si>
    <t>131,82*2,2</t>
  </si>
  <si>
    <t>;A2</t>
  </si>
  <si>
    <t>102,4*2,2</t>
  </si>
  <si>
    <t>166*2,2</t>
  </si>
  <si>
    <t>;A3-1-1</t>
  </si>
  <si>
    <t>106,91*2,2</t>
  </si>
  <si>
    <t>;A4</t>
  </si>
  <si>
    <t>49,8*2,2</t>
  </si>
  <si>
    <t>;A7</t>
  </si>
  <si>
    <t>199,81*2,2</t>
  </si>
  <si>
    <t>;A7-1</t>
  </si>
  <si>
    <t>50,2*2,2</t>
  </si>
  <si>
    <t>;A7-2</t>
  </si>
  <si>
    <t>305,92*2,2</t>
  </si>
  <si>
    <t>;B</t>
  </si>
  <si>
    <t>156,4*2,2</t>
  </si>
  <si>
    <t>;B1</t>
  </si>
  <si>
    <t>62*2,2</t>
  </si>
  <si>
    <t>;B4</t>
  </si>
  <si>
    <t>57,5*2,2</t>
  </si>
  <si>
    <t>Odtěžení recyklátu vč.odvozu a likvidace místní komunikace</t>
  </si>
  <si>
    <t>Oprava místní komunikace recyklátem tl.10cm</t>
  </si>
  <si>
    <t>Začátek provozního součtu</t>
  </si>
  <si>
    <t>18,5+41+44+108,62+131,82+102,4+166+106,91+49,8+199,81+50,2+305,92</t>
  </si>
  <si>
    <t>156,4+62+57,5</t>
  </si>
  <si>
    <t>Konec provozního součtu</t>
  </si>
  <si>
    <t>1600,8800*2,2</t>
  </si>
  <si>
    <t>Podklad z kameniva drceného 63-125 mm, tl. 20 cm místní komunikace</t>
  </si>
  <si>
    <t>Podklad z kameniva drceného vel.32-63 mm,tl. 20 cm místní komunikace</t>
  </si>
  <si>
    <t xml:space="preserve">Obalované kamenivo OKS II., tl.5 cm </t>
  </si>
  <si>
    <t xml:space="preserve">Koberc ABS II. 5cm </t>
  </si>
  <si>
    <t>979 08-7212.R00</t>
  </si>
  <si>
    <t>Nakládání suti na dopravní prostředky státní silnice</t>
  </si>
  <si>
    <t>t</t>
  </si>
  <si>
    <t>1423,7024*0,05*0,129</t>
  </si>
  <si>
    <t>1423,7024*0,15*0,211</t>
  </si>
  <si>
    <t>979 08-4216.R00</t>
  </si>
  <si>
    <t>Vodorovná doprava vybour. hmot po suchu do 5 km státní silnice</t>
  </si>
  <si>
    <t>979 08-4219.R00</t>
  </si>
  <si>
    <t>Příplatek k dopravě vybour.hmot za dalších 5 km státní silnice</t>
  </si>
  <si>
    <t>54,2431*2</t>
  </si>
  <si>
    <t>Nakládání suti na dopravní prostředky místní komunikace</t>
  </si>
  <si>
    <t>3521,936*0,129*0,05</t>
  </si>
  <si>
    <t>3521,936*0,211*0,05</t>
  </si>
  <si>
    <t xml:space="preserve">Vodorovná doprava vybour. hmot po suchu do 5 km </t>
  </si>
  <si>
    <t>Příplatek k dopravě vybour.hmot za dalších 5 km místní komunikace</t>
  </si>
  <si>
    <t>59,8729*2</t>
  </si>
  <si>
    <t>979 09-3111.R00</t>
  </si>
  <si>
    <t xml:space="preserve">Uložení suti na skládku bez zhutnění </t>
  </si>
  <si>
    <t>54,2431+59,8729</t>
  </si>
  <si>
    <t>979 99-9997.R00</t>
  </si>
  <si>
    <t xml:space="preserve">Poplatek za skládku -asfalty </t>
  </si>
  <si>
    <t>8</t>
  </si>
  <si>
    <t>Trubní vedení</t>
  </si>
  <si>
    <t>871 21-1121.R00</t>
  </si>
  <si>
    <t xml:space="preserve">Montáž trubek polyetylenových ve výkopu 63 mm </t>
  </si>
  <si>
    <t>dle přílohy F.1.4 Kubatury a podélné profily</t>
  </si>
  <si>
    <t>142,353+7,503</t>
  </si>
  <si>
    <t xml:space="preserve">Trubka tlaková d63  PE100 SDR 11 </t>
  </si>
  <si>
    <t>149,856*1,01</t>
  </si>
  <si>
    <t>871 35-1111.R00</t>
  </si>
  <si>
    <t xml:space="preserve">Montáž trubek z tvrdého PP, gumový kroužek, DN200 </t>
  </si>
  <si>
    <t>dle přílohy situace ČOV a podélného profilu Výtok z ČOV</t>
  </si>
  <si>
    <t xml:space="preserve">Trubka PP SN10 DN 200 </t>
  </si>
  <si>
    <t>15,69*1,03</t>
  </si>
  <si>
    <t>871 37-3121.R00</t>
  </si>
  <si>
    <t xml:space="preserve">Montáž trub z tvrdého PP, gumový kroužek, DN 250 </t>
  </si>
  <si>
    <t>dle podélných profilů-v.č.F1.3.1-1.3.3 a dle přílohy F.1.4.Kubatury</t>
  </si>
  <si>
    <t>4083,93</t>
  </si>
  <si>
    <t xml:space="preserve">Trubka PP SN 10 DN 250 </t>
  </si>
  <si>
    <t>4083,93*1,03</t>
  </si>
  <si>
    <t>894 42-1112.RT1</t>
  </si>
  <si>
    <t>Osazení betonových dílců šachet dle DIN 4034 skruže rovné, na kroužek, do 1,4 t</t>
  </si>
  <si>
    <t>dle přílohy F.1.5. Soupis šachet</t>
  </si>
  <si>
    <t>70+93+76</t>
  </si>
  <si>
    <t>894 42-2111.RT1</t>
  </si>
  <si>
    <t>Osazení betonových dílců šachet dle DIN 4034 skruže přechodové, na kroužek</t>
  </si>
  <si>
    <t>894 42-3112.RT1</t>
  </si>
  <si>
    <t>Osazení betonových dílců šachet dle DIN 4034 šachtová dna, na kroužek, do 3,0 t</t>
  </si>
  <si>
    <t xml:space="preserve">Skruž kanalizační TBS-Q 1000/250/100 mm </t>
  </si>
  <si>
    <t>dle přílohy F.1.5 Soupis šachet</t>
  </si>
  <si>
    <t xml:space="preserve">Skruž kanalizační TBS-Q 1000/500/100 mm </t>
  </si>
  <si>
    <t xml:space="preserve">Skruž kanalizační TBS-Q 1000/1000/100 mm </t>
  </si>
  <si>
    <t xml:space="preserve">Prstenec vyrovnávcí TBW-Q 625/40/120 </t>
  </si>
  <si>
    <t xml:space="preserve">Prstenec vyrovnávcí TBW-Q 625/60/120 </t>
  </si>
  <si>
    <t xml:space="preserve">Prstenec vyrovnávcí TBW-Q 625/80/120 </t>
  </si>
  <si>
    <t xml:space="preserve">Prstenec vyrovnávcí TBW-Q 625/100/120 </t>
  </si>
  <si>
    <t xml:space="preserve">Prstenec vyrovnávací TBW-Q 625/120/120 </t>
  </si>
  <si>
    <t xml:space="preserve">Deska přechodová TZK-Q 625/200/90T </t>
  </si>
  <si>
    <t xml:space="preserve">Dno šachetní  TBZ-Q.1 100/80 V 30, 40 </t>
  </si>
  <si>
    <t xml:space="preserve">Konus šachetní TBR-Q.1 100-63/58 KPS </t>
  </si>
  <si>
    <t>899 10-2111.R00</t>
  </si>
  <si>
    <t xml:space="preserve">Osazení poklopu s rámem do 100 kg </t>
  </si>
  <si>
    <t>dle přílohy F.2 Soupis šachet</t>
  </si>
  <si>
    <t xml:space="preserve">Poklop litinový průměr 600 mm,  zatížení 40 tun </t>
  </si>
  <si>
    <t>Těsnění pryž. šachtové 1000mm dod+mont</t>
  </si>
  <si>
    <t>Odbočka pro domovní přípojky DN160 mont.</t>
  </si>
  <si>
    <t>dle situace F1.6</t>
  </si>
  <si>
    <t>Odbočka 45° PP SN10/10 DN 250/160 dod</t>
  </si>
  <si>
    <t>dle situace F.1.6</t>
  </si>
  <si>
    <t>Potrubí z 1 betonové trouby kanalizační Js 300 mm dod+mont</t>
  </si>
  <si>
    <t>dle situace F1.2.1-1.2.5</t>
  </si>
  <si>
    <t>Potrubí z 1 betonové trouby kanalizační Js 400 mm dod+mont</t>
  </si>
  <si>
    <t>15+15+2+3</t>
  </si>
  <si>
    <t>895 94-1111.R00</t>
  </si>
  <si>
    <t>Zřízení vpusti uliční z dílců typ UV - 50 normální mont</t>
  </si>
  <si>
    <t>Vpusť uliční betonová kompletní</t>
  </si>
  <si>
    <t>dle sit.F.1.2.1-1.2.5</t>
  </si>
  <si>
    <t>Čerpací šachta na stoce C dod. a mont.</t>
  </si>
  <si>
    <t>v.č.F.1.2.7</t>
  </si>
  <si>
    <t>hloubka 5,1m průměr 2,24m</t>
  </si>
  <si>
    <t>čerpadlo 2x Q=4l/s, dopr.výškla 14,2m 6,8kW,12,8A</t>
  </si>
  <si>
    <t>armatury nerez, propojovací potrubí nerez DN80</t>
  </si>
  <si>
    <t>patka pro manipulační jeřáb</t>
  </si>
  <si>
    <t>jeřáb uložen ve skladu</t>
  </si>
  <si>
    <t xml:space="preserve">vč. rozvaděče a ovládání bez dálkového přenosu </t>
  </si>
  <si>
    <t>kanalizační šoupátko DN250 s přírubami a zemní soupravou a poklopem</t>
  </si>
  <si>
    <t>Vodovodní přípojka pro čerpací šachtu dod+mont</t>
  </si>
  <si>
    <t>vodovodní přípojka PE32-3m</t>
  </si>
  <si>
    <t>vodoměrná šachta 900x1200 hl.1500mm s poklopem pro pojezd B125 s uzamykáním</t>
  </si>
  <si>
    <t>vodoměrná souprava 2xKK25,1xF25, 1xvodoměr DN20</t>
  </si>
  <si>
    <t xml:space="preserve">Tlaková zkouška výtlačného potrubí do DN 80 </t>
  </si>
  <si>
    <t>892 59-1111.R00</t>
  </si>
  <si>
    <t xml:space="preserve">Zkouška těsnosti kanalizace DN do 400, vodou </t>
  </si>
  <si>
    <t>149,85+15,69+4083,93</t>
  </si>
  <si>
    <t>99</t>
  </si>
  <si>
    <t>Staveništní přesun hmot</t>
  </si>
  <si>
    <t>998 27-6101.R00</t>
  </si>
  <si>
    <t xml:space="preserve">Přesun hmot, trubní vedení plastová, otevř. výkop </t>
  </si>
  <si>
    <t>4519,27504+906,30255+1579,32538+5190,31570+592,51797</t>
  </si>
  <si>
    <t>startovací jámy 2ks 3x2x2m</t>
  </si>
  <si>
    <t>vč. dodávky ocelové chráničky DN400</t>
  </si>
  <si>
    <t>vč. dod+mont.kluzných objímek výšky 27mm</t>
  </si>
  <si>
    <t>Protlak pod objektem vč. zatažení potrubí  a ocel.chráničky DN400-dod+mont</t>
  </si>
  <si>
    <t>vč. ukončovacích manžet - 2ks</t>
  </si>
  <si>
    <t>chránička 11m + ztratné 10% = 12,1m</t>
  </si>
  <si>
    <t>stoka A4-1-protlak 11m pod objektem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</si>
</sst>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6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50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21"/>
      <name val="Arial CE"/>
      <family val="2"/>
      <charset val="238"/>
    </font>
    <font>
      <sz val="10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20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9" fillId="0" borderId="53" xfId="1" applyNumberFormat="1" applyFont="1" applyFill="1" applyBorder="1" applyAlignment="1">
      <alignment horizontal="right" wrapText="1"/>
    </xf>
    <xf numFmtId="0" fontId="19" fillId="0" borderId="53" xfId="1" applyFont="1" applyFill="1" applyBorder="1" applyAlignment="1">
      <alignment horizontal="left" wrapText="1"/>
    </xf>
    <xf numFmtId="0" fontId="19" fillId="0" borderId="53" xfId="0" applyFont="1" applyFill="1" applyBorder="1" applyAlignment="1">
      <alignment horizontal="right"/>
    </xf>
    <xf numFmtId="0" fontId="20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1" fillId="0" borderId="0" xfId="1" applyFont="1" applyAlignment="1"/>
    <xf numFmtId="0" fontId="9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3" fontId="20" fillId="0" borderId="0" xfId="1" applyNumberFormat="1" applyFont="1"/>
    <xf numFmtId="4" fontId="23" fillId="0" borderId="53" xfId="1" applyNumberFormat="1" applyFont="1" applyFill="1" applyBorder="1" applyAlignment="1">
      <alignment horizontal="right" wrapText="1"/>
    </xf>
    <xf numFmtId="0" fontId="18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24" fillId="0" borderId="53" xfId="1" applyFont="1" applyFill="1" applyBorder="1" applyAlignment="1">
      <alignment horizontal="center"/>
    </xf>
    <xf numFmtId="49" fontId="25" fillId="0" borderId="53" xfId="1" applyNumberFormat="1" applyFont="1" applyFill="1" applyBorder="1" applyAlignment="1">
      <alignment horizontal="left"/>
    </xf>
    <xf numFmtId="0" fontId="25" fillId="0" borderId="53" xfId="1" applyFont="1" applyFill="1" applyBorder="1" applyAlignment="1">
      <alignment wrapText="1"/>
    </xf>
    <xf numFmtId="49" fontId="25" fillId="0" borderId="53" xfId="1" applyNumberFormat="1" applyFont="1" applyFill="1" applyBorder="1" applyAlignment="1">
      <alignment horizontal="center" shrinkToFit="1"/>
    </xf>
    <xf numFmtId="4" fontId="25" fillId="0" borderId="53" xfId="1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19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23" fillId="0" borderId="13" xfId="1" applyFont="1" applyFill="1" applyBorder="1" applyAlignment="1">
      <alignment horizontal="left" wrapText="1"/>
    </xf>
    <xf numFmtId="3" fontId="19" fillId="0" borderId="13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C34" sqref="C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2"/>
      <c r="D7" s="193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92"/>
      <c r="D8" s="193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94"/>
      <c r="F11" s="195"/>
      <c r="G11" s="196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HSV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97"/>
      <c r="C37" s="197"/>
      <c r="D37" s="197"/>
      <c r="E37" s="197"/>
      <c r="F37" s="197"/>
      <c r="G37" s="197"/>
      <c r="H37" t="s">
        <v>4</v>
      </c>
    </row>
    <row r="38" spans="1:8" ht="12.75" customHeight="1" x14ac:dyDescent="0.2">
      <c r="A38" s="68"/>
      <c r="B38" s="197"/>
      <c r="C38" s="197"/>
      <c r="D38" s="197"/>
      <c r="E38" s="197"/>
      <c r="F38" s="197"/>
      <c r="G38" s="197"/>
      <c r="H38" t="s">
        <v>4</v>
      </c>
    </row>
    <row r="39" spans="1:8" x14ac:dyDescent="0.2">
      <c r="A39" s="68"/>
      <c r="B39" s="197"/>
      <c r="C39" s="197"/>
      <c r="D39" s="197"/>
      <c r="E39" s="197"/>
      <c r="F39" s="197"/>
      <c r="G39" s="197"/>
      <c r="H39" t="s">
        <v>4</v>
      </c>
    </row>
    <row r="40" spans="1:8" x14ac:dyDescent="0.2">
      <c r="A40" s="68"/>
      <c r="B40" s="197"/>
      <c r="C40" s="197"/>
      <c r="D40" s="197"/>
      <c r="E40" s="197"/>
      <c r="F40" s="197"/>
      <c r="G40" s="197"/>
      <c r="H40" t="s">
        <v>4</v>
      </c>
    </row>
    <row r="41" spans="1:8" x14ac:dyDescent="0.2">
      <c r="A41" s="68"/>
      <c r="B41" s="197"/>
      <c r="C41" s="197"/>
      <c r="D41" s="197"/>
      <c r="E41" s="197"/>
      <c r="F41" s="197"/>
      <c r="G41" s="197"/>
      <c r="H41" t="s">
        <v>4</v>
      </c>
    </row>
    <row r="42" spans="1:8" x14ac:dyDescent="0.2">
      <c r="A42" s="68"/>
      <c r="B42" s="197"/>
      <c r="C42" s="197"/>
      <c r="D42" s="197"/>
      <c r="E42" s="197"/>
      <c r="F42" s="197"/>
      <c r="G42" s="197"/>
      <c r="H42" t="s">
        <v>4</v>
      </c>
    </row>
    <row r="43" spans="1:8" x14ac:dyDescent="0.2">
      <c r="A43" s="68"/>
      <c r="B43" s="197"/>
      <c r="C43" s="197"/>
      <c r="D43" s="197"/>
      <c r="E43" s="197"/>
      <c r="F43" s="197"/>
      <c r="G43" s="197"/>
      <c r="H43" t="s">
        <v>4</v>
      </c>
    </row>
    <row r="44" spans="1:8" x14ac:dyDescent="0.2">
      <c r="A44" s="68"/>
      <c r="B44" s="197"/>
      <c r="C44" s="197"/>
      <c r="D44" s="197"/>
      <c r="E44" s="197"/>
      <c r="F44" s="197"/>
      <c r="G44" s="197"/>
      <c r="H44" t="s">
        <v>4</v>
      </c>
    </row>
    <row r="45" spans="1:8" ht="3" customHeight="1" x14ac:dyDescent="0.2">
      <c r="A45" s="68"/>
      <c r="B45" s="197"/>
      <c r="C45" s="197"/>
      <c r="D45" s="197"/>
      <c r="E45" s="197"/>
      <c r="F45" s="197"/>
      <c r="G45" s="197"/>
      <c r="H45" t="s">
        <v>4</v>
      </c>
    </row>
    <row r="46" spans="1:8" x14ac:dyDescent="0.2">
      <c r="B46" s="191"/>
      <c r="C46" s="191"/>
      <c r="D46" s="191"/>
      <c r="E46" s="191"/>
      <c r="F46" s="191"/>
      <c r="G46" s="191"/>
    </row>
    <row r="47" spans="1:8" x14ac:dyDescent="0.2">
      <c r="B47" s="191"/>
      <c r="C47" s="191"/>
      <c r="D47" s="191"/>
      <c r="E47" s="191"/>
      <c r="F47" s="191"/>
      <c r="G47" s="191"/>
    </row>
    <row r="48" spans="1:8" x14ac:dyDescent="0.2">
      <c r="B48" s="191"/>
      <c r="C48" s="191"/>
      <c r="D48" s="191"/>
      <c r="E48" s="191"/>
      <c r="F48" s="191"/>
      <c r="G48" s="191"/>
    </row>
    <row r="49" spans="2:7" x14ac:dyDescent="0.2">
      <c r="B49" s="191"/>
      <c r="C49" s="191"/>
      <c r="D49" s="191"/>
      <c r="E49" s="191"/>
      <c r="F49" s="191"/>
      <c r="G49" s="191"/>
    </row>
    <row r="50" spans="2:7" x14ac:dyDescent="0.2">
      <c r="B50" s="191"/>
      <c r="C50" s="191"/>
      <c r="D50" s="191"/>
      <c r="E50" s="191"/>
      <c r="F50" s="191"/>
      <c r="G50" s="191"/>
    </row>
    <row r="51" spans="2:7" x14ac:dyDescent="0.2">
      <c r="B51" s="191"/>
      <c r="C51" s="191"/>
      <c r="D51" s="191"/>
      <c r="E51" s="191"/>
      <c r="F51" s="191"/>
      <c r="G51" s="191"/>
    </row>
    <row r="52" spans="2:7" x14ac:dyDescent="0.2">
      <c r="B52" s="191"/>
      <c r="C52" s="191"/>
      <c r="D52" s="191"/>
      <c r="E52" s="191"/>
      <c r="F52" s="191"/>
      <c r="G52" s="191"/>
    </row>
    <row r="53" spans="2:7" x14ac:dyDescent="0.2">
      <c r="B53" s="191"/>
      <c r="C53" s="191"/>
      <c r="D53" s="191"/>
      <c r="E53" s="191"/>
      <c r="F53" s="191"/>
      <c r="G53" s="191"/>
    </row>
    <row r="54" spans="2:7" x14ac:dyDescent="0.2">
      <c r="B54" s="191"/>
      <c r="C54" s="191"/>
      <c r="D54" s="191"/>
      <c r="E54" s="191"/>
      <c r="F54" s="191"/>
      <c r="G54" s="191"/>
    </row>
    <row r="55" spans="2:7" x14ac:dyDescent="0.2">
      <c r="B55" s="191"/>
      <c r="C55" s="191"/>
      <c r="D55" s="191"/>
      <c r="E55" s="191"/>
      <c r="F55" s="191"/>
      <c r="G55" s="19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A18" sqref="A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98" t="s">
        <v>5</v>
      </c>
      <c r="B1" s="199"/>
      <c r="C1" s="69" t="str">
        <f>CONCATENATE(cislostavby," ",nazevstavby)</f>
        <v xml:space="preserve"> Příštpo-kanalizace a ČOV</v>
      </c>
      <c r="D1" s="70"/>
      <c r="E1" s="71"/>
      <c r="F1" s="70"/>
      <c r="G1" s="72"/>
      <c r="H1" s="73"/>
      <c r="I1" s="74"/>
    </row>
    <row r="2" spans="1:57" ht="13.5" thickBot="1" x14ac:dyDescent="0.25">
      <c r="A2" s="200" t="s">
        <v>1</v>
      </c>
      <c r="B2" s="201"/>
      <c r="C2" s="75" t="str">
        <f>CONCATENATE(cisloobjektu," ",nazevobjektu)</f>
        <v xml:space="preserve"> SO-01Kanalizace</v>
      </c>
      <c r="D2" s="76"/>
      <c r="E2" s="77"/>
      <c r="F2" s="76"/>
      <c r="G2" s="202"/>
      <c r="H2" s="202"/>
      <c r="I2" s="203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7" t="str">
        <f>Položky!B7</f>
        <v>1</v>
      </c>
      <c r="B7" s="86" t="str">
        <f>Položky!C7</f>
        <v>Zemní práce</v>
      </c>
      <c r="C7" s="87"/>
      <c r="D7" s="88"/>
      <c r="E7" s="178">
        <f>Položky!BA136</f>
        <v>0</v>
      </c>
      <c r="F7" s="179">
        <f>Položky!BB136</f>
        <v>0</v>
      </c>
      <c r="G7" s="179">
        <f>Položky!BC136</f>
        <v>0</v>
      </c>
      <c r="H7" s="179">
        <f>Položky!BD136</f>
        <v>0</v>
      </c>
      <c r="I7" s="180">
        <f>Položky!BE136</f>
        <v>0</v>
      </c>
    </row>
    <row r="8" spans="1:57" s="11" customFormat="1" x14ac:dyDescent="0.2">
      <c r="A8" s="177" t="str">
        <f>Položky!B137</f>
        <v>2</v>
      </c>
      <c r="B8" s="86" t="str">
        <f>Položky!C137</f>
        <v>Základy,zvláštní zakládání</v>
      </c>
      <c r="C8" s="87"/>
      <c r="D8" s="88"/>
      <c r="E8" s="178">
        <f>Položky!BA141</f>
        <v>0</v>
      </c>
      <c r="F8" s="179">
        <f>Položky!BB141</f>
        <v>0</v>
      </c>
      <c r="G8" s="179">
        <f>Položky!BC141</f>
        <v>0</v>
      </c>
      <c r="H8" s="179">
        <f>Položky!BD141</f>
        <v>0</v>
      </c>
      <c r="I8" s="180">
        <f>Položky!BE141</f>
        <v>0</v>
      </c>
    </row>
    <row r="9" spans="1:57" s="11" customFormat="1" x14ac:dyDescent="0.2">
      <c r="A9" s="177" t="str">
        <f>Položky!B142</f>
        <v>4</v>
      </c>
      <c r="B9" s="86" t="str">
        <f>Položky!C142</f>
        <v>Vodorovné konstrukce</v>
      </c>
      <c r="C9" s="87"/>
      <c r="D9" s="88"/>
      <c r="E9" s="178">
        <f>Položky!BA145</f>
        <v>0</v>
      </c>
      <c r="F9" s="179">
        <f>Položky!BB145</f>
        <v>0</v>
      </c>
      <c r="G9" s="179">
        <f>Položky!BC145</f>
        <v>0</v>
      </c>
      <c r="H9" s="179">
        <f>Položky!BD145</f>
        <v>0</v>
      </c>
      <c r="I9" s="180">
        <f>Položky!BE145</f>
        <v>0</v>
      </c>
    </row>
    <row r="10" spans="1:57" s="11" customFormat="1" x14ac:dyDescent="0.2">
      <c r="A10" s="177" t="str">
        <f>Položky!B146</f>
        <v>5</v>
      </c>
      <c r="B10" s="86" t="str">
        <f>Položky!C146</f>
        <v>Komunikace</v>
      </c>
      <c r="C10" s="87"/>
      <c r="D10" s="88"/>
      <c r="E10" s="178">
        <f>Položky!BA249</f>
        <v>0</v>
      </c>
      <c r="F10" s="179">
        <f>Položky!BB249</f>
        <v>0</v>
      </c>
      <c r="G10" s="179">
        <f>Položky!BC249</f>
        <v>0</v>
      </c>
      <c r="H10" s="179">
        <f>Položky!BD249</f>
        <v>0</v>
      </c>
      <c r="I10" s="180">
        <f>Položky!BE249</f>
        <v>0</v>
      </c>
    </row>
    <row r="11" spans="1:57" s="11" customFormat="1" x14ac:dyDescent="0.2">
      <c r="A11" s="177" t="str">
        <f>Položky!B250</f>
        <v>8</v>
      </c>
      <c r="B11" s="86" t="str">
        <f>Položky!C250</f>
        <v>Trubní vedení</v>
      </c>
      <c r="C11" s="87"/>
      <c r="D11" s="88"/>
      <c r="E11" s="178">
        <f>Položky!BA334</f>
        <v>0</v>
      </c>
      <c r="F11" s="179">
        <f>Položky!BB334</f>
        <v>0</v>
      </c>
      <c r="G11" s="179">
        <f>Položky!BC334</f>
        <v>0</v>
      </c>
      <c r="H11" s="179">
        <f>Položky!BD334</f>
        <v>0</v>
      </c>
      <c r="I11" s="180">
        <f>Položky!BE334</f>
        <v>0</v>
      </c>
    </row>
    <row r="12" spans="1:57" s="11" customFormat="1" ht="13.5" thickBot="1" x14ac:dyDescent="0.25">
      <c r="A12" s="177" t="str">
        <f>Položky!B335</f>
        <v>99</v>
      </c>
      <c r="B12" s="86" t="str">
        <f>Položky!C335</f>
        <v>Staveništní přesun hmot</v>
      </c>
      <c r="C12" s="87"/>
      <c r="D12" s="88"/>
      <c r="E12" s="178">
        <f>Položky!BA338</f>
        <v>0</v>
      </c>
      <c r="F12" s="179">
        <f>Položky!BB338</f>
        <v>0</v>
      </c>
      <c r="G12" s="179">
        <f>Položky!BC338</f>
        <v>0</v>
      </c>
      <c r="H12" s="179">
        <f>Položky!BD338</f>
        <v>0</v>
      </c>
      <c r="I12" s="180">
        <f>Položky!BE338</f>
        <v>0</v>
      </c>
    </row>
    <row r="13" spans="1:57" s="94" customFormat="1" ht="13.5" thickBot="1" x14ac:dyDescent="0.25">
      <c r="A13" s="89"/>
      <c r="B13" s="81" t="s">
        <v>50</v>
      </c>
      <c r="C13" s="81"/>
      <c r="D13" s="90"/>
      <c r="E13" s="91">
        <f>SUM(E7:E12)</f>
        <v>0</v>
      </c>
      <c r="F13" s="92">
        <f>SUM(F7:F12)</f>
        <v>0</v>
      </c>
      <c r="G13" s="92">
        <f>SUM(G7:G12)</f>
        <v>0</v>
      </c>
      <c r="H13" s="92">
        <f>SUM(H7:H12)</f>
        <v>0</v>
      </c>
      <c r="I13" s="93">
        <f>SUM(I7:I12)</f>
        <v>0</v>
      </c>
    </row>
    <row r="14" spans="1:57" x14ac:dyDescent="0.2">
      <c r="A14" s="87"/>
      <c r="B14" s="87"/>
      <c r="C14" s="87"/>
      <c r="D14" s="87"/>
      <c r="E14" s="87"/>
      <c r="F14" s="87"/>
      <c r="G14" s="87"/>
      <c r="H14" s="87"/>
      <c r="I14" s="87"/>
    </row>
    <row r="15" spans="1:57" ht="19.5" customHeight="1" x14ac:dyDescent="0.25">
      <c r="A15" s="95" t="s">
        <v>51</v>
      </c>
      <c r="B15" s="95"/>
      <c r="C15" s="95"/>
      <c r="D15" s="95"/>
      <c r="E15" s="95"/>
      <c r="F15" s="95"/>
      <c r="G15" s="96"/>
      <c r="H15" s="95"/>
      <c r="I15" s="95"/>
      <c r="BA15" s="30"/>
      <c r="BB15" s="30"/>
      <c r="BC15" s="30"/>
      <c r="BD15" s="30"/>
      <c r="BE15" s="30"/>
    </row>
    <row r="16" spans="1:57" ht="13.5" thickBot="1" x14ac:dyDescent="0.25">
      <c r="A16" s="97"/>
      <c r="B16" s="97"/>
      <c r="C16" s="97"/>
      <c r="D16" s="97"/>
      <c r="E16" s="97"/>
      <c r="F16" s="97"/>
      <c r="G16" s="97"/>
      <c r="H16" s="97"/>
      <c r="I16" s="97"/>
    </row>
    <row r="17" spans="1:53" x14ac:dyDescent="0.2">
      <c r="A17" s="98" t="s">
        <v>52</v>
      </c>
      <c r="B17" s="99"/>
      <c r="C17" s="99"/>
      <c r="D17" s="100"/>
      <c r="E17" s="101" t="s">
        <v>53</v>
      </c>
      <c r="F17" s="102" t="s">
        <v>54</v>
      </c>
      <c r="G17" s="103" t="s">
        <v>55</v>
      </c>
      <c r="H17" s="104"/>
      <c r="I17" s="105" t="s">
        <v>53</v>
      </c>
    </row>
    <row r="18" spans="1:53" x14ac:dyDescent="0.2">
      <c r="A18" s="106"/>
      <c r="B18" s="107"/>
      <c r="C18" s="107"/>
      <c r="D18" s="108"/>
      <c r="E18" s="109"/>
      <c r="F18" s="110"/>
      <c r="G18" s="111">
        <f>CHOOSE(BA18+1,HSV+PSV,HSV+PSV+Mont,HSV+PSV+Dodavka+Mont,HSV,PSV,Mont,Dodavka,Mont+Dodavka,0)</f>
        <v>0</v>
      </c>
      <c r="H18" s="112"/>
      <c r="I18" s="113">
        <f>E18+F18*G18/100</f>
        <v>0</v>
      </c>
      <c r="BA18">
        <v>8</v>
      </c>
    </row>
    <row r="19" spans="1:53" ht="13.5" thickBot="1" x14ac:dyDescent="0.25">
      <c r="A19" s="114"/>
      <c r="B19" s="115" t="s">
        <v>56</v>
      </c>
      <c r="C19" s="116"/>
      <c r="D19" s="117"/>
      <c r="E19" s="118"/>
      <c r="F19" s="119"/>
      <c r="G19" s="119"/>
      <c r="H19" s="204">
        <f>SUM(H18:H18)</f>
        <v>0</v>
      </c>
      <c r="I19" s="205"/>
    </row>
    <row r="20" spans="1:53" x14ac:dyDescent="0.2">
      <c r="A20" s="97"/>
      <c r="B20" s="97"/>
      <c r="C20" s="97"/>
      <c r="D20" s="97"/>
      <c r="E20" s="97"/>
      <c r="F20" s="97"/>
      <c r="G20" s="97"/>
      <c r="H20" s="97"/>
      <c r="I20" s="97"/>
    </row>
    <row r="21" spans="1:53" x14ac:dyDescent="0.2">
      <c r="B21" s="94"/>
      <c r="F21" s="120"/>
      <c r="G21" s="121"/>
      <c r="H21" s="121"/>
      <c r="I21" s="122"/>
    </row>
    <row r="22" spans="1:53" x14ac:dyDescent="0.2"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411"/>
  <sheetViews>
    <sheetView showGridLines="0" showZeros="0" tabSelected="1" topLeftCell="A100" zoomScaleNormal="100" workbookViewId="0">
      <selection activeCell="C144" sqref="C144:G144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213" t="s">
        <v>57</v>
      </c>
      <c r="B1" s="213"/>
      <c r="C1" s="213"/>
      <c r="D1" s="213"/>
      <c r="E1" s="213"/>
      <c r="F1" s="213"/>
      <c r="G1" s="213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14" t="s">
        <v>5</v>
      </c>
      <c r="B3" s="215"/>
      <c r="C3" s="128" t="str">
        <f>CONCATENATE(cislostavby," ",nazevstavby)</f>
        <v xml:space="preserve"> Příštpo-kanalizace a ČOV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16" t="s">
        <v>1</v>
      </c>
      <c r="B4" s="217"/>
      <c r="C4" s="133" t="str">
        <f>CONCATENATE(cisloobjektu," ",nazevobjektu)</f>
        <v xml:space="preserve"> SO-01Kanalizace</v>
      </c>
      <c r="D4" s="134"/>
      <c r="E4" s="218"/>
      <c r="F4" s="218"/>
      <c r="G4" s="219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550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x14ac:dyDescent="0.2">
      <c r="A9" s="157"/>
      <c r="B9" s="158"/>
      <c r="C9" s="206" t="s">
        <v>75</v>
      </c>
      <c r="D9" s="207"/>
      <c r="E9" s="207"/>
      <c r="F9" s="207"/>
      <c r="G9" s="208"/>
      <c r="O9" s="150">
        <v>3</v>
      </c>
    </row>
    <row r="10" spans="1:104" x14ac:dyDescent="0.2">
      <c r="A10" s="151">
        <v>2</v>
      </c>
      <c r="B10" s="152" t="s">
        <v>76</v>
      </c>
      <c r="C10" s="153" t="s">
        <v>77</v>
      </c>
      <c r="D10" s="154" t="s">
        <v>78</v>
      </c>
      <c r="E10" s="155">
        <v>3057.66</v>
      </c>
      <c r="F10" s="155">
        <v>0</v>
      </c>
      <c r="G10" s="156">
        <f>E10*F10</f>
        <v>0</v>
      </c>
      <c r="O10" s="150">
        <v>2</v>
      </c>
      <c r="AA10" s="123">
        <v>12</v>
      </c>
      <c r="AB10" s="123">
        <v>0</v>
      </c>
      <c r="AC10" s="123">
        <v>2</v>
      </c>
      <c r="AZ10" s="123">
        <v>1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0</v>
      </c>
    </row>
    <row r="11" spans="1:104" x14ac:dyDescent="0.2">
      <c r="A11" s="157"/>
      <c r="B11" s="158"/>
      <c r="C11" s="206" t="s">
        <v>79</v>
      </c>
      <c r="D11" s="207"/>
      <c r="E11" s="207"/>
      <c r="F11" s="207"/>
      <c r="G11" s="208"/>
      <c r="O11" s="150">
        <v>3</v>
      </c>
    </row>
    <row r="12" spans="1:104" x14ac:dyDescent="0.2">
      <c r="A12" s="157"/>
      <c r="B12" s="158"/>
      <c r="C12" s="209" t="s">
        <v>80</v>
      </c>
      <c r="D12" s="210"/>
      <c r="E12" s="159">
        <v>3057.66</v>
      </c>
      <c r="F12" s="160"/>
      <c r="G12" s="161"/>
      <c r="M12" s="162" t="s">
        <v>80</v>
      </c>
      <c r="O12" s="150"/>
    </row>
    <row r="13" spans="1:104" x14ac:dyDescent="0.2">
      <c r="A13" s="151">
        <v>3</v>
      </c>
      <c r="B13" s="152" t="s">
        <v>81</v>
      </c>
      <c r="C13" s="153" t="s">
        <v>82</v>
      </c>
      <c r="D13" s="154" t="s">
        <v>78</v>
      </c>
      <c r="E13" s="155">
        <v>3057.66</v>
      </c>
      <c r="F13" s="155">
        <v>0</v>
      </c>
      <c r="G13" s="156">
        <f>E13*F13</f>
        <v>0</v>
      </c>
      <c r="O13" s="150">
        <v>2</v>
      </c>
      <c r="AA13" s="123">
        <v>12</v>
      </c>
      <c r="AB13" s="123">
        <v>0</v>
      </c>
      <c r="AC13" s="123">
        <v>3</v>
      </c>
      <c r="AZ13" s="123">
        <v>1</v>
      </c>
      <c r="BA13" s="123">
        <f>IF(AZ13=1,G13,0)</f>
        <v>0</v>
      </c>
      <c r="BB13" s="123">
        <f>IF(AZ13=2,G13,0)</f>
        <v>0</v>
      </c>
      <c r="BC13" s="123">
        <f>IF(AZ13=3,G13,0)</f>
        <v>0</v>
      </c>
      <c r="BD13" s="123">
        <f>IF(AZ13=4,G13,0)</f>
        <v>0</v>
      </c>
      <c r="BE13" s="123">
        <f>IF(AZ13=5,G13,0)</f>
        <v>0</v>
      </c>
      <c r="CZ13" s="123">
        <v>0</v>
      </c>
    </row>
    <row r="14" spans="1:104" x14ac:dyDescent="0.2">
      <c r="A14" s="151">
        <v>4</v>
      </c>
      <c r="B14" s="152" t="s">
        <v>83</v>
      </c>
      <c r="C14" s="153" t="s">
        <v>84</v>
      </c>
      <c r="D14" s="154" t="s">
        <v>78</v>
      </c>
      <c r="E14" s="155">
        <v>256.488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4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">
      <c r="A15" s="157"/>
      <c r="B15" s="158"/>
      <c r="C15" s="206" t="s">
        <v>85</v>
      </c>
      <c r="D15" s="207"/>
      <c r="E15" s="207"/>
      <c r="F15" s="207"/>
      <c r="G15" s="208"/>
      <c r="O15" s="150">
        <v>3</v>
      </c>
    </row>
    <row r="16" spans="1:104" x14ac:dyDescent="0.2">
      <c r="A16" s="151">
        <v>5</v>
      </c>
      <c r="B16" s="152" t="s">
        <v>86</v>
      </c>
      <c r="C16" s="153" t="s">
        <v>87</v>
      </c>
      <c r="D16" s="154" t="s">
        <v>78</v>
      </c>
      <c r="E16" s="155">
        <v>7045.9</v>
      </c>
      <c r="F16" s="155">
        <v>0</v>
      </c>
      <c r="G16" s="156">
        <f>E16*F16</f>
        <v>0</v>
      </c>
      <c r="O16" s="150">
        <v>2</v>
      </c>
      <c r="AA16" s="123">
        <v>12</v>
      </c>
      <c r="AB16" s="123">
        <v>0</v>
      </c>
      <c r="AC16" s="123">
        <v>5</v>
      </c>
      <c r="AZ16" s="123">
        <v>1</v>
      </c>
      <c r="BA16" s="123">
        <f>IF(AZ16=1,G16,0)</f>
        <v>0</v>
      </c>
      <c r="BB16" s="123">
        <f>IF(AZ16=2,G16,0)</f>
        <v>0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0</v>
      </c>
    </row>
    <row r="17" spans="1:104" x14ac:dyDescent="0.2">
      <c r="A17" s="157"/>
      <c r="B17" s="158"/>
      <c r="C17" s="206" t="s">
        <v>88</v>
      </c>
      <c r="D17" s="207"/>
      <c r="E17" s="207"/>
      <c r="F17" s="207"/>
      <c r="G17" s="208"/>
      <c r="O17" s="150">
        <v>3</v>
      </c>
    </row>
    <row r="18" spans="1:104" x14ac:dyDescent="0.2">
      <c r="A18" s="157"/>
      <c r="B18" s="158"/>
      <c r="C18" s="209" t="s">
        <v>89</v>
      </c>
      <c r="D18" s="210"/>
      <c r="E18" s="159">
        <v>7045.9</v>
      </c>
      <c r="F18" s="160"/>
      <c r="G18" s="161"/>
      <c r="M18" s="162" t="s">
        <v>89</v>
      </c>
      <c r="O18" s="150"/>
    </row>
    <row r="19" spans="1:104" x14ac:dyDescent="0.2">
      <c r="A19" s="151">
        <v>6</v>
      </c>
      <c r="B19" s="152" t="s">
        <v>90</v>
      </c>
      <c r="C19" s="153" t="s">
        <v>91</v>
      </c>
      <c r="D19" s="154" t="s">
        <v>78</v>
      </c>
      <c r="E19" s="155">
        <v>7045.9</v>
      </c>
      <c r="F19" s="155">
        <v>0</v>
      </c>
      <c r="G19" s="156">
        <f>E19*F19</f>
        <v>0</v>
      </c>
      <c r="O19" s="150">
        <v>2</v>
      </c>
      <c r="AA19" s="123">
        <v>12</v>
      </c>
      <c r="AB19" s="123">
        <v>0</v>
      </c>
      <c r="AC19" s="123">
        <v>6</v>
      </c>
      <c r="AZ19" s="123">
        <v>1</v>
      </c>
      <c r="BA19" s="123">
        <f>IF(AZ19=1,G19,0)</f>
        <v>0</v>
      </c>
      <c r="BB19" s="123">
        <f>IF(AZ19=2,G19,0)</f>
        <v>0</v>
      </c>
      <c r="BC19" s="123">
        <f>IF(AZ19=3,G19,0)</f>
        <v>0</v>
      </c>
      <c r="BD19" s="123">
        <f>IF(AZ19=4,G19,0)</f>
        <v>0</v>
      </c>
      <c r="BE19" s="123">
        <f>IF(AZ19=5,G19,0)</f>
        <v>0</v>
      </c>
      <c r="CZ19" s="123">
        <v>0</v>
      </c>
    </row>
    <row r="20" spans="1:104" x14ac:dyDescent="0.2">
      <c r="A20" s="151">
        <v>7</v>
      </c>
      <c r="B20" s="152" t="s">
        <v>92</v>
      </c>
      <c r="C20" s="153" t="s">
        <v>93</v>
      </c>
      <c r="D20" s="154" t="s">
        <v>78</v>
      </c>
      <c r="E20" s="155">
        <v>3190.6</v>
      </c>
      <c r="F20" s="155"/>
      <c r="G20" s="156">
        <f>E20*F20</f>
        <v>0</v>
      </c>
      <c r="O20" s="150">
        <v>2</v>
      </c>
      <c r="AA20" s="123">
        <v>12</v>
      </c>
      <c r="AB20" s="123">
        <v>0</v>
      </c>
      <c r="AC20" s="123">
        <v>7</v>
      </c>
      <c r="AZ20" s="123">
        <v>1</v>
      </c>
      <c r="BA20" s="123">
        <f>IF(AZ20=1,G20,0)</f>
        <v>0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0.01</v>
      </c>
    </row>
    <row r="21" spans="1:104" x14ac:dyDescent="0.2">
      <c r="A21" s="157"/>
      <c r="B21" s="158"/>
      <c r="C21" s="206" t="s">
        <v>94</v>
      </c>
      <c r="D21" s="207"/>
      <c r="E21" s="207"/>
      <c r="F21" s="207"/>
      <c r="G21" s="208"/>
      <c r="O21" s="150">
        <v>3</v>
      </c>
    </row>
    <row r="22" spans="1:104" x14ac:dyDescent="0.2">
      <c r="A22" s="157"/>
      <c r="B22" s="158"/>
      <c r="C22" s="209" t="s">
        <v>95</v>
      </c>
      <c r="D22" s="210"/>
      <c r="E22" s="159">
        <v>3190.6</v>
      </c>
      <c r="F22" s="160"/>
      <c r="G22" s="161"/>
      <c r="M22" s="162" t="s">
        <v>95</v>
      </c>
      <c r="O22" s="150"/>
    </row>
    <row r="23" spans="1:104" x14ac:dyDescent="0.2">
      <c r="A23" s="151">
        <v>8</v>
      </c>
      <c r="B23" s="152" t="s">
        <v>96</v>
      </c>
      <c r="C23" s="153" t="s">
        <v>97</v>
      </c>
      <c r="D23" s="154" t="s">
        <v>98</v>
      </c>
      <c r="E23" s="155">
        <v>28292.15</v>
      </c>
      <c r="F23" s="155">
        <v>0</v>
      </c>
      <c r="G23" s="156">
        <f>E23*F23</f>
        <v>0</v>
      </c>
      <c r="O23" s="150">
        <v>2</v>
      </c>
      <c r="AA23" s="123">
        <v>12</v>
      </c>
      <c r="AB23" s="123">
        <v>0</v>
      </c>
      <c r="AC23" s="123">
        <v>8</v>
      </c>
      <c r="AZ23" s="123">
        <v>1</v>
      </c>
      <c r="BA23" s="123">
        <f>IF(AZ23=1,G23,0)</f>
        <v>0</v>
      </c>
      <c r="BB23" s="123">
        <f>IF(AZ23=2,G23,0)</f>
        <v>0</v>
      </c>
      <c r="BC23" s="123">
        <f>IF(AZ23=3,G23,0)</f>
        <v>0</v>
      </c>
      <c r="BD23" s="123">
        <f>IF(AZ23=4,G23,0)</f>
        <v>0</v>
      </c>
      <c r="BE23" s="123">
        <f>IF(AZ23=5,G23,0)</f>
        <v>0</v>
      </c>
      <c r="CZ23" s="123">
        <v>9.8999999999999999E-4</v>
      </c>
    </row>
    <row r="24" spans="1:104" x14ac:dyDescent="0.2">
      <c r="A24" s="157"/>
      <c r="B24" s="158"/>
      <c r="C24" s="206" t="s">
        <v>99</v>
      </c>
      <c r="D24" s="207"/>
      <c r="E24" s="207"/>
      <c r="F24" s="207"/>
      <c r="G24" s="208"/>
      <c r="O24" s="150">
        <v>3</v>
      </c>
    </row>
    <row r="25" spans="1:104" x14ac:dyDescent="0.2">
      <c r="A25" s="157"/>
      <c r="B25" s="158"/>
      <c r="C25" s="209" t="s">
        <v>100</v>
      </c>
      <c r="D25" s="210"/>
      <c r="E25" s="159">
        <v>28292.15</v>
      </c>
      <c r="F25" s="160"/>
      <c r="G25" s="161"/>
      <c r="M25" s="162" t="s">
        <v>100</v>
      </c>
      <c r="O25" s="150"/>
    </row>
    <row r="26" spans="1:104" x14ac:dyDescent="0.2">
      <c r="A26" s="151">
        <v>9</v>
      </c>
      <c r="B26" s="152" t="s">
        <v>101</v>
      </c>
      <c r="C26" s="153" t="s">
        <v>102</v>
      </c>
      <c r="D26" s="154" t="s">
        <v>98</v>
      </c>
      <c r="E26" s="155">
        <v>4339.3100000000004</v>
      </c>
      <c r="F26" s="155">
        <v>0</v>
      </c>
      <c r="G26" s="156">
        <f>E26*F26</f>
        <v>0</v>
      </c>
      <c r="O26" s="150">
        <v>2</v>
      </c>
      <c r="AA26" s="123">
        <v>12</v>
      </c>
      <c r="AB26" s="123">
        <v>0</v>
      </c>
      <c r="AC26" s="123">
        <v>9</v>
      </c>
      <c r="AZ26" s="123">
        <v>1</v>
      </c>
      <c r="BA26" s="123">
        <f>IF(AZ26=1,G26,0)</f>
        <v>0</v>
      </c>
      <c r="BB26" s="123">
        <f>IF(AZ26=2,G26,0)</f>
        <v>0</v>
      </c>
      <c r="BC26" s="123">
        <f>IF(AZ26=3,G26,0)</f>
        <v>0</v>
      </c>
      <c r="BD26" s="123">
        <f>IF(AZ26=4,G26,0)</f>
        <v>0</v>
      </c>
      <c r="BE26" s="123">
        <f>IF(AZ26=5,G26,0)</f>
        <v>0</v>
      </c>
      <c r="CZ26" s="123">
        <v>8.5999999999999998E-4</v>
      </c>
    </row>
    <row r="27" spans="1:104" x14ac:dyDescent="0.2">
      <c r="A27" s="157"/>
      <c r="B27" s="158"/>
      <c r="C27" s="206" t="s">
        <v>88</v>
      </c>
      <c r="D27" s="207"/>
      <c r="E27" s="207"/>
      <c r="F27" s="207"/>
      <c r="G27" s="208"/>
      <c r="O27" s="150">
        <v>3</v>
      </c>
    </row>
    <row r="28" spans="1:104" x14ac:dyDescent="0.2">
      <c r="A28" s="157"/>
      <c r="B28" s="158"/>
      <c r="C28" s="209" t="s">
        <v>103</v>
      </c>
      <c r="D28" s="210"/>
      <c r="E28" s="159">
        <v>4339.3100000000004</v>
      </c>
      <c r="F28" s="160"/>
      <c r="G28" s="161"/>
      <c r="M28" s="162" t="s">
        <v>103</v>
      </c>
      <c r="O28" s="150"/>
    </row>
    <row r="29" spans="1:104" x14ac:dyDescent="0.2">
      <c r="A29" s="151">
        <v>10</v>
      </c>
      <c r="B29" s="152" t="s">
        <v>104</v>
      </c>
      <c r="C29" s="153" t="s">
        <v>105</v>
      </c>
      <c r="D29" s="154" t="s">
        <v>98</v>
      </c>
      <c r="E29" s="155">
        <v>28292.15</v>
      </c>
      <c r="F29" s="155">
        <v>0</v>
      </c>
      <c r="G29" s="156">
        <f>E29*F29</f>
        <v>0</v>
      </c>
      <c r="O29" s="150">
        <v>2</v>
      </c>
      <c r="AA29" s="123">
        <v>12</v>
      </c>
      <c r="AB29" s="123">
        <v>0</v>
      </c>
      <c r="AC29" s="123">
        <v>10</v>
      </c>
      <c r="AZ29" s="123">
        <v>1</v>
      </c>
      <c r="BA29" s="123">
        <f>IF(AZ29=1,G29,0)</f>
        <v>0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0</v>
      </c>
    </row>
    <row r="30" spans="1:104" x14ac:dyDescent="0.2">
      <c r="A30" s="151">
        <v>11</v>
      </c>
      <c r="B30" s="152" t="s">
        <v>106</v>
      </c>
      <c r="C30" s="153" t="s">
        <v>107</v>
      </c>
      <c r="D30" s="154" t="s">
        <v>98</v>
      </c>
      <c r="E30" s="155">
        <v>4339.3100000000004</v>
      </c>
      <c r="F30" s="155">
        <v>0</v>
      </c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11</v>
      </c>
      <c r="AZ30" s="123">
        <v>1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0</v>
      </c>
    </row>
    <row r="31" spans="1:104" x14ac:dyDescent="0.2">
      <c r="A31" s="151">
        <v>12</v>
      </c>
      <c r="B31" s="152" t="s">
        <v>108</v>
      </c>
      <c r="C31" s="153" t="s">
        <v>109</v>
      </c>
      <c r="D31" s="154" t="s">
        <v>78</v>
      </c>
      <c r="E31" s="155">
        <v>10103.56</v>
      </c>
      <c r="F31" s="155">
        <v>0</v>
      </c>
      <c r="G31" s="156">
        <f>E31*F31</f>
        <v>0</v>
      </c>
      <c r="O31" s="150">
        <v>2</v>
      </c>
      <c r="AA31" s="123">
        <v>12</v>
      </c>
      <c r="AB31" s="123">
        <v>0</v>
      </c>
      <c r="AC31" s="123">
        <v>12</v>
      </c>
      <c r="AZ31" s="123">
        <v>1</v>
      </c>
      <c r="BA31" s="123">
        <f>IF(AZ31=1,G31,0)</f>
        <v>0</v>
      </c>
      <c r="BB31" s="123">
        <f>IF(AZ31=2,G31,0)</f>
        <v>0</v>
      </c>
      <c r="BC31" s="123">
        <f>IF(AZ31=3,G31,0)</f>
        <v>0</v>
      </c>
      <c r="BD31" s="123">
        <f>IF(AZ31=4,G31,0)</f>
        <v>0</v>
      </c>
      <c r="BE31" s="123">
        <f>IF(AZ31=5,G31,0)</f>
        <v>0</v>
      </c>
      <c r="CZ31" s="123">
        <v>0</v>
      </c>
    </row>
    <row r="32" spans="1:104" x14ac:dyDescent="0.2">
      <c r="A32" s="157"/>
      <c r="B32" s="158"/>
      <c r="C32" s="206" t="s">
        <v>110</v>
      </c>
      <c r="D32" s="207"/>
      <c r="E32" s="207"/>
      <c r="F32" s="207"/>
      <c r="G32" s="208"/>
      <c r="O32" s="150">
        <v>3</v>
      </c>
    </row>
    <row r="33" spans="1:104" x14ac:dyDescent="0.2">
      <c r="A33" s="151">
        <v>13</v>
      </c>
      <c r="B33" s="152" t="s">
        <v>111</v>
      </c>
      <c r="C33" s="153" t="s">
        <v>112</v>
      </c>
      <c r="D33" s="154" t="s">
        <v>78</v>
      </c>
      <c r="E33" s="155">
        <v>3190.6</v>
      </c>
      <c r="F33" s="155">
        <v>0</v>
      </c>
      <c r="G33" s="156">
        <f>E33*F33</f>
        <v>0</v>
      </c>
      <c r="O33" s="150">
        <v>2</v>
      </c>
      <c r="AA33" s="123">
        <v>12</v>
      </c>
      <c r="AB33" s="123">
        <v>0</v>
      </c>
      <c r="AC33" s="123">
        <v>13</v>
      </c>
      <c r="AZ33" s="123">
        <v>1</v>
      </c>
      <c r="BA33" s="123">
        <f>IF(AZ33=1,G33,0)</f>
        <v>0</v>
      </c>
      <c r="BB33" s="123">
        <f>IF(AZ33=2,G33,0)</f>
        <v>0</v>
      </c>
      <c r="BC33" s="123">
        <f>IF(AZ33=3,G33,0)</f>
        <v>0</v>
      </c>
      <c r="BD33" s="123">
        <f>IF(AZ33=4,G33,0)</f>
        <v>0</v>
      </c>
      <c r="BE33" s="123">
        <f>IF(AZ33=5,G33,0)</f>
        <v>0</v>
      </c>
      <c r="CZ33" s="123">
        <v>0</v>
      </c>
    </row>
    <row r="34" spans="1:104" x14ac:dyDescent="0.2">
      <c r="A34" s="157"/>
      <c r="B34" s="158"/>
      <c r="C34" s="206" t="s">
        <v>110</v>
      </c>
      <c r="D34" s="207"/>
      <c r="E34" s="207"/>
      <c r="F34" s="207"/>
      <c r="G34" s="208"/>
      <c r="O34" s="150">
        <v>3</v>
      </c>
    </row>
    <row r="35" spans="1:104" x14ac:dyDescent="0.2">
      <c r="A35" s="151">
        <v>14</v>
      </c>
      <c r="B35" s="152" t="s">
        <v>113</v>
      </c>
      <c r="C35" s="153" t="s">
        <v>114</v>
      </c>
      <c r="D35" s="154" t="s">
        <v>78</v>
      </c>
      <c r="E35" s="155">
        <v>10103.56</v>
      </c>
      <c r="F35" s="155">
        <v>0</v>
      </c>
      <c r="G35" s="156">
        <f>E35*F35</f>
        <v>0</v>
      </c>
      <c r="O35" s="150">
        <v>2</v>
      </c>
      <c r="AA35" s="123">
        <v>12</v>
      </c>
      <c r="AB35" s="123">
        <v>0</v>
      </c>
      <c r="AC35" s="123">
        <v>14</v>
      </c>
      <c r="AZ35" s="123">
        <v>1</v>
      </c>
      <c r="BA35" s="123">
        <f>IF(AZ35=1,G35,0)</f>
        <v>0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0</v>
      </c>
    </row>
    <row r="36" spans="1:104" x14ac:dyDescent="0.2">
      <c r="A36" s="157"/>
      <c r="B36" s="158"/>
      <c r="C36" s="206" t="s">
        <v>115</v>
      </c>
      <c r="D36" s="207"/>
      <c r="E36" s="207"/>
      <c r="F36" s="207"/>
      <c r="G36" s="208"/>
      <c r="O36" s="150">
        <v>3</v>
      </c>
    </row>
    <row r="37" spans="1:104" x14ac:dyDescent="0.2">
      <c r="A37" s="151">
        <v>15</v>
      </c>
      <c r="B37" s="152" t="s">
        <v>116</v>
      </c>
      <c r="C37" s="153" t="s">
        <v>117</v>
      </c>
      <c r="D37" s="154" t="s">
        <v>78</v>
      </c>
      <c r="E37" s="155">
        <v>3190.6</v>
      </c>
      <c r="F37" s="155">
        <v>0</v>
      </c>
      <c r="G37" s="156">
        <f>E37*F37</f>
        <v>0</v>
      </c>
      <c r="O37" s="150">
        <v>2</v>
      </c>
      <c r="AA37" s="123">
        <v>12</v>
      </c>
      <c r="AB37" s="123">
        <v>0</v>
      </c>
      <c r="AC37" s="123">
        <v>15</v>
      </c>
      <c r="AZ37" s="123">
        <v>1</v>
      </c>
      <c r="BA37" s="123">
        <f>IF(AZ37=1,G37,0)</f>
        <v>0</v>
      </c>
      <c r="BB37" s="123">
        <f>IF(AZ37=2,G37,0)</f>
        <v>0</v>
      </c>
      <c r="BC37" s="123">
        <f>IF(AZ37=3,G37,0)</f>
        <v>0</v>
      </c>
      <c r="BD37" s="123">
        <f>IF(AZ37=4,G37,0)</f>
        <v>0</v>
      </c>
      <c r="BE37" s="123">
        <f>IF(AZ37=5,G37,0)</f>
        <v>0</v>
      </c>
      <c r="CZ37" s="123">
        <v>0</v>
      </c>
    </row>
    <row r="38" spans="1:104" x14ac:dyDescent="0.2">
      <c r="A38" s="157"/>
      <c r="B38" s="158"/>
      <c r="C38" s="206" t="s">
        <v>118</v>
      </c>
      <c r="D38" s="207"/>
      <c r="E38" s="207"/>
      <c r="F38" s="207"/>
      <c r="G38" s="208"/>
      <c r="O38" s="150">
        <v>3</v>
      </c>
    </row>
    <row r="39" spans="1:104" x14ac:dyDescent="0.2">
      <c r="A39" s="151">
        <v>16</v>
      </c>
      <c r="B39" s="152" t="s">
        <v>119</v>
      </c>
      <c r="C39" s="153" t="s">
        <v>120</v>
      </c>
      <c r="D39" s="154" t="s">
        <v>78</v>
      </c>
      <c r="E39" s="155">
        <v>4281.5298000000003</v>
      </c>
      <c r="F39" s="155">
        <v>0</v>
      </c>
      <c r="G39" s="156">
        <f>E39*F39</f>
        <v>0</v>
      </c>
      <c r="O39" s="150">
        <v>2</v>
      </c>
      <c r="AA39" s="123">
        <v>12</v>
      </c>
      <c r="AB39" s="123">
        <v>0</v>
      </c>
      <c r="AC39" s="123">
        <v>16</v>
      </c>
      <c r="AZ39" s="123">
        <v>1</v>
      </c>
      <c r="BA39" s="123">
        <f>IF(AZ39=1,G39,0)</f>
        <v>0</v>
      </c>
      <c r="BB39" s="123">
        <f>IF(AZ39=2,G39,0)</f>
        <v>0</v>
      </c>
      <c r="BC39" s="123">
        <f>IF(AZ39=3,G39,0)</f>
        <v>0</v>
      </c>
      <c r="BD39" s="123">
        <f>IF(AZ39=4,G39,0)</f>
        <v>0</v>
      </c>
      <c r="BE39" s="123">
        <f>IF(AZ39=5,G39,0)</f>
        <v>0</v>
      </c>
      <c r="CZ39" s="123">
        <v>0</v>
      </c>
    </row>
    <row r="40" spans="1:104" x14ac:dyDescent="0.2">
      <c r="A40" s="157"/>
      <c r="B40" s="158"/>
      <c r="C40" s="206" t="s">
        <v>110</v>
      </c>
      <c r="D40" s="207"/>
      <c r="E40" s="207"/>
      <c r="F40" s="207"/>
      <c r="G40" s="208"/>
      <c r="O40" s="150">
        <v>3</v>
      </c>
    </row>
    <row r="41" spans="1:104" x14ac:dyDescent="0.2">
      <c r="A41" s="157"/>
      <c r="B41" s="158"/>
      <c r="C41" s="209" t="s">
        <v>121</v>
      </c>
      <c r="D41" s="210"/>
      <c r="E41" s="159">
        <v>0</v>
      </c>
      <c r="F41" s="160"/>
      <c r="G41" s="161"/>
      <c r="M41" s="162" t="s">
        <v>121</v>
      </c>
      <c r="O41" s="150"/>
    </row>
    <row r="42" spans="1:104" x14ac:dyDescent="0.2">
      <c r="A42" s="157"/>
      <c r="B42" s="158"/>
      <c r="C42" s="209" t="s">
        <v>122</v>
      </c>
      <c r="D42" s="210"/>
      <c r="E42" s="159">
        <v>2723.45</v>
      </c>
      <c r="F42" s="160"/>
      <c r="G42" s="161"/>
      <c r="M42" s="162" t="s">
        <v>122</v>
      </c>
      <c r="O42" s="150"/>
    </row>
    <row r="43" spans="1:104" x14ac:dyDescent="0.2">
      <c r="A43" s="157"/>
      <c r="B43" s="158"/>
      <c r="C43" s="209" t="s">
        <v>123</v>
      </c>
      <c r="D43" s="210"/>
      <c r="E43" s="159">
        <v>0</v>
      </c>
      <c r="F43" s="160"/>
      <c r="G43" s="161"/>
      <c r="M43" s="162" t="s">
        <v>123</v>
      </c>
      <c r="O43" s="150"/>
    </row>
    <row r="44" spans="1:104" x14ac:dyDescent="0.2">
      <c r="A44" s="157"/>
      <c r="B44" s="158"/>
      <c r="C44" s="209" t="s">
        <v>124</v>
      </c>
      <c r="D44" s="210"/>
      <c r="E44" s="159">
        <v>1558.0798</v>
      </c>
      <c r="F44" s="160"/>
      <c r="G44" s="161"/>
      <c r="M44" s="162" t="s">
        <v>124</v>
      </c>
      <c r="O44" s="150"/>
    </row>
    <row r="45" spans="1:104" x14ac:dyDescent="0.2">
      <c r="A45" s="151">
        <v>17</v>
      </c>
      <c r="B45" s="152" t="s">
        <v>125</v>
      </c>
      <c r="C45" s="153" t="s">
        <v>126</v>
      </c>
      <c r="D45" s="154" t="s">
        <v>78</v>
      </c>
      <c r="E45" s="155">
        <v>17126.119200000001</v>
      </c>
      <c r="F45" s="155">
        <v>0</v>
      </c>
      <c r="G45" s="156">
        <f>E45*F45</f>
        <v>0</v>
      </c>
      <c r="O45" s="150">
        <v>2</v>
      </c>
      <c r="AA45" s="123">
        <v>12</v>
      </c>
      <c r="AB45" s="123">
        <v>0</v>
      </c>
      <c r="AC45" s="123">
        <v>17</v>
      </c>
      <c r="AZ45" s="123">
        <v>1</v>
      </c>
      <c r="BA45" s="123">
        <f>IF(AZ45=1,G45,0)</f>
        <v>0</v>
      </c>
      <c r="BB45" s="123">
        <f>IF(AZ45=2,G45,0)</f>
        <v>0</v>
      </c>
      <c r="BC45" s="123">
        <f>IF(AZ45=3,G45,0)</f>
        <v>0</v>
      </c>
      <c r="BD45" s="123">
        <f>IF(AZ45=4,G45,0)</f>
        <v>0</v>
      </c>
      <c r="BE45" s="123">
        <f>IF(AZ45=5,G45,0)</f>
        <v>0</v>
      </c>
      <c r="CZ45" s="123">
        <v>0</v>
      </c>
    </row>
    <row r="46" spans="1:104" x14ac:dyDescent="0.2">
      <c r="A46" s="157"/>
      <c r="B46" s="158"/>
      <c r="C46" s="209" t="s">
        <v>127</v>
      </c>
      <c r="D46" s="210"/>
      <c r="E46" s="159">
        <v>17126.119200000001</v>
      </c>
      <c r="F46" s="160"/>
      <c r="G46" s="161"/>
      <c r="M46" s="162" t="s">
        <v>127</v>
      </c>
      <c r="O46" s="150"/>
    </row>
    <row r="47" spans="1:104" x14ac:dyDescent="0.2">
      <c r="A47" s="151">
        <v>18</v>
      </c>
      <c r="B47" s="152" t="s">
        <v>128</v>
      </c>
      <c r="C47" s="153" t="s">
        <v>129</v>
      </c>
      <c r="D47" s="154" t="s">
        <v>78</v>
      </c>
      <c r="E47" s="155">
        <v>1235.8915</v>
      </c>
      <c r="F47" s="155">
        <v>0</v>
      </c>
      <c r="G47" s="156">
        <f>E47*F47</f>
        <v>0</v>
      </c>
      <c r="O47" s="150">
        <v>2</v>
      </c>
      <c r="AA47" s="123">
        <v>12</v>
      </c>
      <c r="AB47" s="123">
        <v>0</v>
      </c>
      <c r="AC47" s="123">
        <v>18</v>
      </c>
      <c r="AZ47" s="123">
        <v>1</v>
      </c>
      <c r="BA47" s="123">
        <f>IF(AZ47=1,G47,0)</f>
        <v>0</v>
      </c>
      <c r="BB47" s="123">
        <f>IF(AZ47=2,G47,0)</f>
        <v>0</v>
      </c>
      <c r="BC47" s="123">
        <f>IF(AZ47=3,G47,0)</f>
        <v>0</v>
      </c>
      <c r="BD47" s="123">
        <f>IF(AZ47=4,G47,0)</f>
        <v>0</v>
      </c>
      <c r="BE47" s="123">
        <f>IF(AZ47=5,G47,0)</f>
        <v>0</v>
      </c>
      <c r="CZ47" s="123">
        <v>0</v>
      </c>
    </row>
    <row r="48" spans="1:104" x14ac:dyDescent="0.2">
      <c r="A48" s="157"/>
      <c r="B48" s="158"/>
      <c r="C48" s="206" t="s">
        <v>115</v>
      </c>
      <c r="D48" s="207"/>
      <c r="E48" s="207"/>
      <c r="F48" s="207"/>
      <c r="G48" s="208"/>
      <c r="O48" s="150">
        <v>3</v>
      </c>
    </row>
    <row r="49" spans="1:104" x14ac:dyDescent="0.2">
      <c r="A49" s="157"/>
      <c r="B49" s="158"/>
      <c r="C49" s="209" t="s">
        <v>130</v>
      </c>
      <c r="D49" s="210"/>
      <c r="E49" s="159">
        <v>0</v>
      </c>
      <c r="F49" s="160"/>
      <c r="G49" s="161"/>
      <c r="M49" s="162" t="s">
        <v>130</v>
      </c>
      <c r="O49" s="150"/>
    </row>
    <row r="50" spans="1:104" x14ac:dyDescent="0.2">
      <c r="A50" s="157"/>
      <c r="B50" s="158"/>
      <c r="C50" s="209" t="s">
        <v>131</v>
      </c>
      <c r="D50" s="210"/>
      <c r="E50" s="159">
        <v>860.04</v>
      </c>
      <c r="F50" s="160"/>
      <c r="G50" s="161"/>
      <c r="M50" s="162" t="s">
        <v>131</v>
      </c>
      <c r="O50" s="150"/>
    </row>
    <row r="51" spans="1:104" x14ac:dyDescent="0.2">
      <c r="A51" s="157"/>
      <c r="B51" s="158"/>
      <c r="C51" s="209" t="s">
        <v>132</v>
      </c>
      <c r="D51" s="210"/>
      <c r="E51" s="159">
        <v>0</v>
      </c>
      <c r="F51" s="160"/>
      <c r="G51" s="161"/>
      <c r="M51" s="162" t="s">
        <v>132</v>
      </c>
      <c r="O51" s="150"/>
    </row>
    <row r="52" spans="1:104" x14ac:dyDescent="0.2">
      <c r="A52" s="157"/>
      <c r="B52" s="158"/>
      <c r="C52" s="209" t="s">
        <v>133</v>
      </c>
      <c r="D52" s="210"/>
      <c r="E52" s="159">
        <v>375.85149999999999</v>
      </c>
      <c r="F52" s="160"/>
      <c r="G52" s="161"/>
      <c r="M52" s="162" t="s">
        <v>133</v>
      </c>
      <c r="O52" s="150"/>
    </row>
    <row r="53" spans="1:104" x14ac:dyDescent="0.2">
      <c r="A53" s="151">
        <v>19</v>
      </c>
      <c r="B53" s="152" t="s">
        <v>134</v>
      </c>
      <c r="C53" s="153" t="s">
        <v>135</v>
      </c>
      <c r="D53" s="154" t="s">
        <v>78</v>
      </c>
      <c r="E53" s="155">
        <v>4943.5659999999998</v>
      </c>
      <c r="F53" s="155">
        <v>0</v>
      </c>
      <c r="G53" s="156">
        <f>E53*F53</f>
        <v>0</v>
      </c>
      <c r="O53" s="150">
        <v>2</v>
      </c>
      <c r="AA53" s="123">
        <v>12</v>
      </c>
      <c r="AB53" s="123">
        <v>0</v>
      </c>
      <c r="AC53" s="123">
        <v>19</v>
      </c>
      <c r="AZ53" s="123">
        <v>1</v>
      </c>
      <c r="BA53" s="123">
        <f>IF(AZ53=1,G53,0)</f>
        <v>0</v>
      </c>
      <c r="BB53" s="123">
        <f>IF(AZ53=2,G53,0)</f>
        <v>0</v>
      </c>
      <c r="BC53" s="123">
        <f>IF(AZ53=3,G53,0)</f>
        <v>0</v>
      </c>
      <c r="BD53" s="123">
        <f>IF(AZ53=4,G53,0)</f>
        <v>0</v>
      </c>
      <c r="BE53" s="123">
        <f>IF(AZ53=5,G53,0)</f>
        <v>0</v>
      </c>
      <c r="CZ53" s="123">
        <v>0</v>
      </c>
    </row>
    <row r="54" spans="1:104" x14ac:dyDescent="0.2">
      <c r="A54" s="157"/>
      <c r="B54" s="158"/>
      <c r="C54" s="209" t="s">
        <v>136</v>
      </c>
      <c r="D54" s="210"/>
      <c r="E54" s="159">
        <v>4943.5659999999998</v>
      </c>
      <c r="F54" s="160"/>
      <c r="G54" s="161"/>
      <c r="M54" s="162" t="s">
        <v>136</v>
      </c>
      <c r="O54" s="150"/>
    </row>
    <row r="55" spans="1:104" x14ac:dyDescent="0.2">
      <c r="A55" s="151">
        <v>20</v>
      </c>
      <c r="B55" s="152" t="s">
        <v>137</v>
      </c>
      <c r="C55" s="153" t="s">
        <v>138</v>
      </c>
      <c r="D55" s="154" t="s">
        <v>78</v>
      </c>
      <c r="E55" s="155">
        <v>4281.5298000000003</v>
      </c>
      <c r="F55" s="155">
        <v>0</v>
      </c>
      <c r="G55" s="156">
        <f>E55*F55</f>
        <v>0</v>
      </c>
      <c r="O55" s="150">
        <v>2</v>
      </c>
      <c r="AA55" s="123">
        <v>12</v>
      </c>
      <c r="AB55" s="123">
        <v>0</v>
      </c>
      <c r="AC55" s="123">
        <v>20</v>
      </c>
      <c r="AZ55" s="123">
        <v>1</v>
      </c>
      <c r="BA55" s="123">
        <f>IF(AZ55=1,G55,0)</f>
        <v>0</v>
      </c>
      <c r="BB55" s="123">
        <f>IF(AZ55=2,G55,0)</f>
        <v>0</v>
      </c>
      <c r="BC55" s="123">
        <f>IF(AZ55=3,G55,0)</f>
        <v>0</v>
      </c>
      <c r="BD55" s="123">
        <f>IF(AZ55=4,G55,0)</f>
        <v>0</v>
      </c>
      <c r="BE55" s="123">
        <f>IF(AZ55=5,G55,0)</f>
        <v>0</v>
      </c>
      <c r="CZ55" s="123">
        <v>0</v>
      </c>
    </row>
    <row r="56" spans="1:104" x14ac:dyDescent="0.2">
      <c r="A56" s="157"/>
      <c r="B56" s="158"/>
      <c r="C56" s="206" t="s">
        <v>115</v>
      </c>
      <c r="D56" s="207"/>
      <c r="E56" s="207"/>
      <c r="F56" s="207"/>
      <c r="G56" s="208"/>
      <c r="O56" s="150">
        <v>3</v>
      </c>
    </row>
    <row r="57" spans="1:104" x14ac:dyDescent="0.2">
      <c r="A57" s="151">
        <v>21</v>
      </c>
      <c r="B57" s="152" t="s">
        <v>139</v>
      </c>
      <c r="C57" s="153" t="s">
        <v>140</v>
      </c>
      <c r="D57" s="154" t="s">
        <v>78</v>
      </c>
      <c r="E57" s="155">
        <v>1235.8915</v>
      </c>
      <c r="F57" s="155">
        <v>0</v>
      </c>
      <c r="G57" s="156">
        <f>E57*F57</f>
        <v>0</v>
      </c>
      <c r="O57" s="150">
        <v>2</v>
      </c>
      <c r="AA57" s="123">
        <v>12</v>
      </c>
      <c r="AB57" s="123">
        <v>0</v>
      </c>
      <c r="AC57" s="123">
        <v>21</v>
      </c>
      <c r="AZ57" s="123">
        <v>1</v>
      </c>
      <c r="BA57" s="123">
        <f>IF(AZ57=1,G57,0)</f>
        <v>0</v>
      </c>
      <c r="BB57" s="123">
        <f>IF(AZ57=2,G57,0)</f>
        <v>0</v>
      </c>
      <c r="BC57" s="123">
        <f>IF(AZ57=3,G57,0)</f>
        <v>0</v>
      </c>
      <c r="BD57" s="123">
        <f>IF(AZ57=4,G57,0)</f>
        <v>0</v>
      </c>
      <c r="BE57" s="123">
        <f>IF(AZ57=5,G57,0)</f>
        <v>0</v>
      </c>
      <c r="CZ57" s="123">
        <v>0</v>
      </c>
    </row>
    <row r="58" spans="1:104" x14ac:dyDescent="0.2">
      <c r="A58" s="157"/>
      <c r="B58" s="158"/>
      <c r="C58" s="206" t="s">
        <v>115</v>
      </c>
      <c r="D58" s="207"/>
      <c r="E58" s="207"/>
      <c r="F58" s="207"/>
      <c r="G58" s="208"/>
      <c r="O58" s="150">
        <v>3</v>
      </c>
    </row>
    <row r="59" spans="1:104" x14ac:dyDescent="0.2">
      <c r="A59" s="151">
        <v>22</v>
      </c>
      <c r="B59" s="152" t="s">
        <v>141</v>
      </c>
      <c r="C59" s="153" t="s">
        <v>142</v>
      </c>
      <c r="D59" s="154" t="s">
        <v>78</v>
      </c>
      <c r="E59" s="155">
        <v>5517.4213</v>
      </c>
      <c r="F59" s="155">
        <v>0</v>
      </c>
      <c r="G59" s="156">
        <f>E59*F59</f>
        <v>0</v>
      </c>
      <c r="O59" s="150">
        <v>2</v>
      </c>
      <c r="AA59" s="123">
        <v>12</v>
      </c>
      <c r="AB59" s="123">
        <v>0</v>
      </c>
      <c r="AC59" s="123">
        <v>22</v>
      </c>
      <c r="AZ59" s="123">
        <v>1</v>
      </c>
      <c r="BA59" s="123">
        <f>IF(AZ59=1,G59,0)</f>
        <v>0</v>
      </c>
      <c r="BB59" s="123">
        <f>IF(AZ59=2,G59,0)</f>
        <v>0</v>
      </c>
      <c r="BC59" s="123">
        <f>IF(AZ59=3,G59,0)</f>
        <v>0</v>
      </c>
      <c r="BD59" s="123">
        <f>IF(AZ59=4,G59,0)</f>
        <v>0</v>
      </c>
      <c r="BE59" s="123">
        <f>IF(AZ59=5,G59,0)</f>
        <v>0</v>
      </c>
      <c r="CZ59" s="123">
        <v>0</v>
      </c>
    </row>
    <row r="60" spans="1:104" x14ac:dyDescent="0.2">
      <c r="A60" s="157"/>
      <c r="B60" s="158"/>
      <c r="C60" s="206" t="s">
        <v>143</v>
      </c>
      <c r="D60" s="207"/>
      <c r="E60" s="207"/>
      <c r="F60" s="207"/>
      <c r="G60" s="208"/>
      <c r="O60" s="150">
        <v>3</v>
      </c>
    </row>
    <row r="61" spans="1:104" x14ac:dyDescent="0.2">
      <c r="A61" s="157"/>
      <c r="B61" s="158"/>
      <c r="C61" s="209" t="s">
        <v>144</v>
      </c>
      <c r="D61" s="210"/>
      <c r="E61" s="159">
        <v>5517.4213</v>
      </c>
      <c r="F61" s="160"/>
      <c r="G61" s="161"/>
      <c r="M61" s="162" t="s">
        <v>144</v>
      </c>
      <c r="O61" s="150"/>
    </row>
    <row r="62" spans="1:104" ht="22.5" x14ac:dyDescent="0.2">
      <c r="A62" s="151">
        <v>23</v>
      </c>
      <c r="B62" s="152" t="s">
        <v>145</v>
      </c>
      <c r="C62" s="153" t="s">
        <v>146</v>
      </c>
      <c r="D62" s="154" t="s">
        <v>78</v>
      </c>
      <c r="E62" s="155">
        <v>8338.2055999999993</v>
      </c>
      <c r="F62" s="155">
        <v>0</v>
      </c>
      <c r="G62" s="156">
        <f>E62*F62</f>
        <v>0</v>
      </c>
      <c r="O62" s="150">
        <v>2</v>
      </c>
      <c r="AA62" s="123">
        <v>12</v>
      </c>
      <c r="AB62" s="123">
        <v>0</v>
      </c>
      <c r="AC62" s="123">
        <v>23</v>
      </c>
      <c r="AZ62" s="123">
        <v>1</v>
      </c>
      <c r="BA62" s="123">
        <f>IF(AZ62=1,G62,0)</f>
        <v>0</v>
      </c>
      <c r="BB62" s="123">
        <f>IF(AZ62=2,G62,0)</f>
        <v>0</v>
      </c>
      <c r="BC62" s="123">
        <f>IF(AZ62=3,G62,0)</f>
        <v>0</v>
      </c>
      <c r="BD62" s="123">
        <f>IF(AZ62=4,G62,0)</f>
        <v>0</v>
      </c>
      <c r="BE62" s="123">
        <f>IF(AZ62=5,G62,0)</f>
        <v>0</v>
      </c>
      <c r="CZ62" s="123">
        <v>0</v>
      </c>
    </row>
    <row r="63" spans="1:104" x14ac:dyDescent="0.2">
      <c r="A63" s="157"/>
      <c r="B63" s="158"/>
      <c r="C63" s="206" t="s">
        <v>115</v>
      </c>
      <c r="D63" s="207"/>
      <c r="E63" s="207"/>
      <c r="F63" s="207"/>
      <c r="G63" s="208"/>
      <c r="O63" s="150">
        <v>3</v>
      </c>
    </row>
    <row r="64" spans="1:104" x14ac:dyDescent="0.2">
      <c r="A64" s="157"/>
      <c r="B64" s="158"/>
      <c r="C64" s="209" t="s">
        <v>147</v>
      </c>
      <c r="D64" s="210"/>
      <c r="E64" s="159">
        <v>0</v>
      </c>
      <c r="F64" s="160"/>
      <c r="G64" s="161"/>
      <c r="M64" s="162" t="s">
        <v>147</v>
      </c>
      <c r="O64" s="150"/>
    </row>
    <row r="65" spans="1:104" x14ac:dyDescent="0.2">
      <c r="A65" s="157"/>
      <c r="B65" s="158"/>
      <c r="C65" s="209" t="s">
        <v>148</v>
      </c>
      <c r="D65" s="210"/>
      <c r="E65" s="159">
        <v>0</v>
      </c>
      <c r="F65" s="160"/>
      <c r="G65" s="161"/>
      <c r="M65" s="162" t="s">
        <v>148</v>
      </c>
      <c r="O65" s="150"/>
    </row>
    <row r="66" spans="1:104" x14ac:dyDescent="0.2">
      <c r="A66" s="157"/>
      <c r="B66" s="158"/>
      <c r="C66" s="209" t="s">
        <v>149</v>
      </c>
      <c r="D66" s="210"/>
      <c r="E66" s="159">
        <v>9875.7800000000007</v>
      </c>
      <c r="F66" s="160"/>
      <c r="G66" s="161"/>
      <c r="M66" s="162" t="s">
        <v>149</v>
      </c>
      <c r="O66" s="150"/>
    </row>
    <row r="67" spans="1:104" x14ac:dyDescent="0.2">
      <c r="A67" s="157"/>
      <c r="B67" s="158"/>
      <c r="C67" s="209" t="s">
        <v>150</v>
      </c>
      <c r="D67" s="210"/>
      <c r="E67" s="159">
        <v>0</v>
      </c>
      <c r="F67" s="160"/>
      <c r="G67" s="161"/>
      <c r="M67" s="162" t="s">
        <v>150</v>
      </c>
      <c r="O67" s="150"/>
    </row>
    <row r="68" spans="1:104" x14ac:dyDescent="0.2">
      <c r="A68" s="157"/>
      <c r="B68" s="158"/>
      <c r="C68" s="209" t="s">
        <v>151</v>
      </c>
      <c r="D68" s="210"/>
      <c r="E68" s="159">
        <v>-1537.5744</v>
      </c>
      <c r="F68" s="160"/>
      <c r="G68" s="161"/>
      <c r="M68" s="162" t="s">
        <v>151</v>
      </c>
      <c r="O68" s="150"/>
    </row>
    <row r="69" spans="1:104" ht="22.5" x14ac:dyDescent="0.2">
      <c r="A69" s="151">
        <v>24</v>
      </c>
      <c r="B69" s="152" t="s">
        <v>22</v>
      </c>
      <c r="C69" s="153" t="s">
        <v>152</v>
      </c>
      <c r="D69" s="154" t="s">
        <v>78</v>
      </c>
      <c r="E69" s="155">
        <v>1537.5744</v>
      </c>
      <c r="F69" s="155">
        <v>0</v>
      </c>
      <c r="G69" s="156">
        <f>E69*F69</f>
        <v>0</v>
      </c>
      <c r="O69" s="150">
        <v>2</v>
      </c>
      <c r="AA69" s="123">
        <v>12</v>
      </c>
      <c r="AB69" s="123">
        <v>0</v>
      </c>
      <c r="AC69" s="123">
        <v>24</v>
      </c>
      <c r="AZ69" s="123">
        <v>1</v>
      </c>
      <c r="BA69" s="123">
        <f>IF(AZ69=1,G69,0)</f>
        <v>0</v>
      </c>
      <c r="BB69" s="123">
        <f>IF(AZ69=2,G69,0)</f>
        <v>0</v>
      </c>
      <c r="BC69" s="123">
        <f>IF(AZ69=3,G69,0)</f>
        <v>0</v>
      </c>
      <c r="BD69" s="123">
        <f>IF(AZ69=4,G69,0)</f>
        <v>0</v>
      </c>
      <c r="BE69" s="123">
        <f>IF(AZ69=5,G69,0)</f>
        <v>0</v>
      </c>
      <c r="CZ69" s="123">
        <v>0</v>
      </c>
    </row>
    <row r="70" spans="1:104" x14ac:dyDescent="0.2">
      <c r="A70" s="157"/>
      <c r="B70" s="158"/>
      <c r="C70" s="209" t="s">
        <v>153</v>
      </c>
      <c r="D70" s="210"/>
      <c r="E70" s="159">
        <v>0</v>
      </c>
      <c r="F70" s="160"/>
      <c r="G70" s="161"/>
      <c r="M70" s="162" t="s">
        <v>153</v>
      </c>
      <c r="O70" s="150"/>
    </row>
    <row r="71" spans="1:104" x14ac:dyDescent="0.2">
      <c r="A71" s="157"/>
      <c r="B71" s="158"/>
      <c r="C71" s="209" t="s">
        <v>154</v>
      </c>
      <c r="D71" s="210"/>
      <c r="E71" s="159">
        <v>1537.5744</v>
      </c>
      <c r="F71" s="160"/>
      <c r="G71" s="161"/>
      <c r="M71" s="162" t="s">
        <v>154</v>
      </c>
      <c r="O71" s="150"/>
    </row>
    <row r="72" spans="1:104" ht="22.5" x14ac:dyDescent="0.2">
      <c r="A72" s="151">
        <v>25</v>
      </c>
      <c r="B72" s="152" t="s">
        <v>155</v>
      </c>
      <c r="C72" s="153" t="s">
        <v>156</v>
      </c>
      <c r="D72" s="154" t="s">
        <v>78</v>
      </c>
      <c r="E72" s="155">
        <v>2620.94</v>
      </c>
      <c r="F72" s="155">
        <v>0</v>
      </c>
      <c r="G72" s="156">
        <f>E72*F72</f>
        <v>0</v>
      </c>
      <c r="O72" s="150">
        <v>2</v>
      </c>
      <c r="AA72" s="123">
        <v>12</v>
      </c>
      <c r="AB72" s="123">
        <v>0</v>
      </c>
      <c r="AC72" s="123">
        <v>25</v>
      </c>
      <c r="AZ72" s="123">
        <v>1</v>
      </c>
      <c r="BA72" s="123">
        <f>IF(AZ72=1,G72,0)</f>
        <v>0</v>
      </c>
      <c r="BB72" s="123">
        <f>IF(AZ72=2,G72,0)</f>
        <v>0</v>
      </c>
      <c r="BC72" s="123">
        <f>IF(AZ72=3,G72,0)</f>
        <v>0</v>
      </c>
      <c r="BD72" s="123">
        <f>IF(AZ72=4,G72,0)</f>
        <v>0</v>
      </c>
      <c r="BE72" s="123">
        <f>IF(AZ72=5,G72,0)</f>
        <v>0</v>
      </c>
      <c r="CZ72" s="123">
        <v>1.7</v>
      </c>
    </row>
    <row r="73" spans="1:104" x14ac:dyDescent="0.2">
      <c r="A73" s="157"/>
      <c r="B73" s="158"/>
      <c r="C73" s="206" t="s">
        <v>115</v>
      </c>
      <c r="D73" s="207"/>
      <c r="E73" s="207"/>
      <c r="F73" s="207"/>
      <c r="G73" s="208"/>
      <c r="O73" s="150">
        <v>3</v>
      </c>
    </row>
    <row r="74" spans="1:104" ht="22.5" x14ac:dyDescent="0.2">
      <c r="A74" s="151">
        <v>26</v>
      </c>
      <c r="B74" s="152" t="s">
        <v>157</v>
      </c>
      <c r="C74" s="153" t="s">
        <v>158</v>
      </c>
      <c r="D74" s="154" t="s">
        <v>159</v>
      </c>
      <c r="E74" s="155">
        <v>63</v>
      </c>
      <c r="F74" s="155">
        <v>0</v>
      </c>
      <c r="G74" s="156">
        <f>E74*F74</f>
        <v>0</v>
      </c>
      <c r="O74" s="150">
        <v>2</v>
      </c>
      <c r="AA74" s="123">
        <v>12</v>
      </c>
      <c r="AB74" s="123">
        <v>0</v>
      </c>
      <c r="AC74" s="123">
        <v>26</v>
      </c>
      <c r="AZ74" s="123">
        <v>1</v>
      </c>
      <c r="BA74" s="123">
        <f>IF(AZ74=1,G74,0)</f>
        <v>0</v>
      </c>
      <c r="BB74" s="123">
        <f>IF(AZ74=2,G74,0)</f>
        <v>0</v>
      </c>
      <c r="BC74" s="123">
        <f>IF(AZ74=3,G74,0)</f>
        <v>0</v>
      </c>
      <c r="BD74" s="123">
        <f>IF(AZ74=4,G74,0)</f>
        <v>0</v>
      </c>
      <c r="BE74" s="123">
        <f>IF(AZ74=5,G74,0)</f>
        <v>0</v>
      </c>
      <c r="CZ74" s="123">
        <v>0</v>
      </c>
    </row>
    <row r="75" spans="1:104" x14ac:dyDescent="0.2">
      <c r="A75" s="157"/>
      <c r="B75" s="158"/>
      <c r="C75" s="206" t="s">
        <v>160</v>
      </c>
      <c r="D75" s="207"/>
      <c r="E75" s="207"/>
      <c r="F75" s="207"/>
      <c r="G75" s="208"/>
      <c r="O75" s="150">
        <v>3</v>
      </c>
    </row>
    <row r="76" spans="1:104" x14ac:dyDescent="0.2">
      <c r="A76" s="157"/>
      <c r="B76" s="158"/>
      <c r="C76" s="206"/>
      <c r="D76" s="207"/>
      <c r="E76" s="207"/>
      <c r="F76" s="207"/>
      <c r="G76" s="208"/>
      <c r="O76" s="150">
        <v>3</v>
      </c>
    </row>
    <row r="77" spans="1:104" x14ac:dyDescent="0.2">
      <c r="A77" s="157"/>
      <c r="B77" s="158"/>
      <c r="C77" s="209" t="s">
        <v>161</v>
      </c>
      <c r="D77" s="210"/>
      <c r="E77" s="159">
        <v>0</v>
      </c>
      <c r="F77" s="160"/>
      <c r="G77" s="161"/>
      <c r="M77" s="162" t="s">
        <v>161</v>
      </c>
      <c r="O77" s="150"/>
    </row>
    <row r="78" spans="1:104" x14ac:dyDescent="0.2">
      <c r="A78" s="157"/>
      <c r="B78" s="158"/>
      <c r="C78" s="209" t="s">
        <v>162</v>
      </c>
      <c r="D78" s="210"/>
      <c r="E78" s="159">
        <v>12</v>
      </c>
      <c r="F78" s="160"/>
      <c r="G78" s="161"/>
      <c r="M78" s="162" t="s">
        <v>162</v>
      </c>
      <c r="O78" s="150"/>
    </row>
    <row r="79" spans="1:104" x14ac:dyDescent="0.2">
      <c r="A79" s="157"/>
      <c r="B79" s="158"/>
      <c r="C79" s="209" t="s">
        <v>163</v>
      </c>
      <c r="D79" s="210"/>
      <c r="E79" s="159">
        <v>0</v>
      </c>
      <c r="F79" s="160"/>
      <c r="G79" s="161"/>
      <c r="M79" s="162" t="s">
        <v>163</v>
      </c>
      <c r="O79" s="150"/>
    </row>
    <row r="80" spans="1:104" x14ac:dyDescent="0.2">
      <c r="A80" s="157"/>
      <c r="B80" s="158"/>
      <c r="C80" s="209">
        <v>6</v>
      </c>
      <c r="D80" s="210"/>
      <c r="E80" s="159">
        <v>6</v>
      </c>
      <c r="F80" s="160"/>
      <c r="G80" s="161"/>
      <c r="M80" s="162">
        <v>6</v>
      </c>
      <c r="O80" s="150"/>
    </row>
    <row r="81" spans="1:15" x14ac:dyDescent="0.2">
      <c r="A81" s="157"/>
      <c r="B81" s="158"/>
      <c r="C81" s="209" t="s">
        <v>164</v>
      </c>
      <c r="D81" s="210"/>
      <c r="E81" s="159">
        <v>0</v>
      </c>
      <c r="F81" s="160"/>
      <c r="G81" s="161"/>
      <c r="M81" s="162" t="s">
        <v>164</v>
      </c>
      <c r="O81" s="150"/>
    </row>
    <row r="82" spans="1:15" x14ac:dyDescent="0.2">
      <c r="A82" s="157"/>
      <c r="B82" s="158"/>
      <c r="C82" s="209" t="s">
        <v>165</v>
      </c>
      <c r="D82" s="210"/>
      <c r="E82" s="159">
        <v>6</v>
      </c>
      <c r="F82" s="160"/>
      <c r="G82" s="161"/>
      <c r="M82" s="162" t="s">
        <v>165</v>
      </c>
      <c r="O82" s="150"/>
    </row>
    <row r="83" spans="1:15" x14ac:dyDescent="0.2">
      <c r="A83" s="157"/>
      <c r="B83" s="158"/>
      <c r="C83" s="209" t="s">
        <v>166</v>
      </c>
      <c r="D83" s="210"/>
      <c r="E83" s="159">
        <v>0</v>
      </c>
      <c r="F83" s="160"/>
      <c r="G83" s="161"/>
      <c r="M83" s="162" t="s">
        <v>166</v>
      </c>
      <c r="O83" s="150"/>
    </row>
    <row r="84" spans="1:15" x14ac:dyDescent="0.2">
      <c r="A84" s="157"/>
      <c r="B84" s="158"/>
      <c r="C84" s="209" t="s">
        <v>167</v>
      </c>
      <c r="D84" s="210"/>
      <c r="E84" s="159">
        <v>6</v>
      </c>
      <c r="F84" s="160"/>
      <c r="G84" s="161"/>
      <c r="M84" s="162" t="s">
        <v>167</v>
      </c>
      <c r="O84" s="150"/>
    </row>
    <row r="85" spans="1:15" x14ac:dyDescent="0.2">
      <c r="A85" s="157"/>
      <c r="B85" s="158"/>
      <c r="C85" s="209" t="s">
        <v>168</v>
      </c>
      <c r="D85" s="210"/>
      <c r="E85" s="159">
        <v>0</v>
      </c>
      <c r="F85" s="160"/>
      <c r="G85" s="161"/>
      <c r="M85" s="162" t="s">
        <v>168</v>
      </c>
      <c r="O85" s="150"/>
    </row>
    <row r="86" spans="1:15" x14ac:dyDescent="0.2">
      <c r="A86" s="157"/>
      <c r="B86" s="158"/>
      <c r="C86" s="209" t="s">
        <v>169</v>
      </c>
      <c r="D86" s="210"/>
      <c r="E86" s="159">
        <v>8</v>
      </c>
      <c r="F86" s="160"/>
      <c r="G86" s="161"/>
      <c r="M86" s="162" t="s">
        <v>169</v>
      </c>
      <c r="O86" s="150"/>
    </row>
    <row r="87" spans="1:15" x14ac:dyDescent="0.2">
      <c r="A87" s="157"/>
      <c r="B87" s="158"/>
      <c r="C87" s="209" t="s">
        <v>170</v>
      </c>
      <c r="D87" s="210"/>
      <c r="E87" s="159">
        <v>0</v>
      </c>
      <c r="F87" s="160"/>
      <c r="G87" s="161"/>
      <c r="M87" s="162" t="s">
        <v>170</v>
      </c>
      <c r="O87" s="150"/>
    </row>
    <row r="88" spans="1:15" x14ac:dyDescent="0.2">
      <c r="A88" s="157"/>
      <c r="B88" s="158"/>
      <c r="C88" s="209" t="s">
        <v>171</v>
      </c>
      <c r="D88" s="210"/>
      <c r="E88" s="159">
        <v>10</v>
      </c>
      <c r="F88" s="160"/>
      <c r="G88" s="161"/>
      <c r="M88" s="162" t="s">
        <v>171</v>
      </c>
      <c r="O88" s="150"/>
    </row>
    <row r="89" spans="1:15" x14ac:dyDescent="0.2">
      <c r="A89" s="157"/>
      <c r="B89" s="158"/>
      <c r="C89" s="209" t="s">
        <v>172</v>
      </c>
      <c r="D89" s="210"/>
      <c r="E89" s="159">
        <v>0</v>
      </c>
      <c r="F89" s="160"/>
      <c r="G89" s="161"/>
      <c r="M89" s="162" t="s">
        <v>172</v>
      </c>
      <c r="O89" s="150"/>
    </row>
    <row r="90" spans="1:15" x14ac:dyDescent="0.2">
      <c r="A90" s="157"/>
      <c r="B90" s="158"/>
      <c r="C90" s="209">
        <v>2</v>
      </c>
      <c r="D90" s="210"/>
      <c r="E90" s="159">
        <v>2</v>
      </c>
      <c r="F90" s="160"/>
      <c r="G90" s="161"/>
      <c r="M90" s="162">
        <v>2</v>
      </c>
      <c r="O90" s="150"/>
    </row>
    <row r="91" spans="1:15" x14ac:dyDescent="0.2">
      <c r="A91" s="157"/>
      <c r="B91" s="158"/>
      <c r="C91" s="209" t="s">
        <v>173</v>
      </c>
      <c r="D91" s="210"/>
      <c r="E91" s="159">
        <v>0</v>
      </c>
      <c r="F91" s="160"/>
      <c r="G91" s="161"/>
      <c r="M91" s="162" t="s">
        <v>173</v>
      </c>
      <c r="O91" s="150"/>
    </row>
    <row r="92" spans="1:15" x14ac:dyDescent="0.2">
      <c r="A92" s="157"/>
      <c r="B92" s="158"/>
      <c r="C92" s="209" t="s">
        <v>174</v>
      </c>
      <c r="D92" s="210"/>
      <c r="E92" s="159">
        <v>5</v>
      </c>
      <c r="F92" s="160"/>
      <c r="G92" s="161"/>
      <c r="M92" s="162" t="s">
        <v>174</v>
      </c>
      <c r="O92" s="150"/>
    </row>
    <row r="93" spans="1:15" x14ac:dyDescent="0.2">
      <c r="A93" s="157"/>
      <c r="B93" s="158"/>
      <c r="C93" s="209" t="s">
        <v>175</v>
      </c>
      <c r="D93" s="210"/>
      <c r="E93" s="159">
        <v>0</v>
      </c>
      <c r="F93" s="160"/>
      <c r="G93" s="161"/>
      <c r="M93" s="162" t="s">
        <v>175</v>
      </c>
      <c r="O93" s="150"/>
    </row>
    <row r="94" spans="1:15" x14ac:dyDescent="0.2">
      <c r="A94" s="157"/>
      <c r="B94" s="158"/>
      <c r="C94" s="209">
        <v>2</v>
      </c>
      <c r="D94" s="210"/>
      <c r="E94" s="159">
        <v>2</v>
      </c>
      <c r="F94" s="160"/>
      <c r="G94" s="161"/>
      <c r="M94" s="162">
        <v>2</v>
      </c>
      <c r="O94" s="150"/>
    </row>
    <row r="95" spans="1:15" x14ac:dyDescent="0.2">
      <c r="A95" s="157"/>
      <c r="B95" s="158"/>
      <c r="C95" s="209" t="s">
        <v>176</v>
      </c>
      <c r="D95" s="210"/>
      <c r="E95" s="159">
        <v>0</v>
      </c>
      <c r="F95" s="160"/>
      <c r="G95" s="161"/>
      <c r="M95" s="162" t="s">
        <v>176</v>
      </c>
      <c r="O95" s="150"/>
    </row>
    <row r="96" spans="1:15" x14ac:dyDescent="0.2">
      <c r="A96" s="157"/>
      <c r="B96" s="158"/>
      <c r="C96" s="209">
        <v>4</v>
      </c>
      <c r="D96" s="210"/>
      <c r="E96" s="159">
        <v>4</v>
      </c>
      <c r="F96" s="160"/>
      <c r="G96" s="161"/>
      <c r="M96" s="162">
        <v>4</v>
      </c>
      <c r="O96" s="150"/>
    </row>
    <row r="97" spans="1:104" x14ac:dyDescent="0.2">
      <c r="A97" s="157"/>
      <c r="B97" s="158"/>
      <c r="C97" s="209" t="s">
        <v>177</v>
      </c>
      <c r="D97" s="210"/>
      <c r="E97" s="159">
        <v>0</v>
      </c>
      <c r="F97" s="160"/>
      <c r="G97" s="161"/>
      <c r="M97" s="162" t="s">
        <v>177</v>
      </c>
      <c r="O97" s="150"/>
    </row>
    <row r="98" spans="1:104" x14ac:dyDescent="0.2">
      <c r="A98" s="157"/>
      <c r="B98" s="158"/>
      <c r="C98" s="209">
        <v>2</v>
      </c>
      <c r="D98" s="210"/>
      <c r="E98" s="159">
        <v>2</v>
      </c>
      <c r="F98" s="160"/>
      <c r="G98" s="161"/>
      <c r="M98" s="162">
        <v>2</v>
      </c>
      <c r="O98" s="150"/>
    </row>
    <row r="99" spans="1:104" x14ac:dyDescent="0.2">
      <c r="A99" s="151">
        <v>27</v>
      </c>
      <c r="B99" s="152" t="s">
        <v>178</v>
      </c>
      <c r="C99" s="153" t="s">
        <v>179</v>
      </c>
      <c r="D99" s="154" t="s">
        <v>159</v>
      </c>
      <c r="E99" s="155">
        <v>149.69999999999999</v>
      </c>
      <c r="F99" s="155">
        <v>0</v>
      </c>
      <c r="G99" s="156">
        <f>E99*F99</f>
        <v>0</v>
      </c>
      <c r="O99" s="150">
        <v>2</v>
      </c>
      <c r="AA99" s="123">
        <v>12</v>
      </c>
      <c r="AB99" s="123">
        <v>0</v>
      </c>
      <c r="AC99" s="123">
        <v>27</v>
      </c>
      <c r="AZ99" s="123">
        <v>1</v>
      </c>
      <c r="BA99" s="123">
        <f>IF(AZ99=1,G99,0)</f>
        <v>0</v>
      </c>
      <c r="BB99" s="123">
        <f>IF(AZ99=2,G99,0)</f>
        <v>0</v>
      </c>
      <c r="BC99" s="123">
        <f>IF(AZ99=3,G99,0)</f>
        <v>0</v>
      </c>
      <c r="BD99" s="123">
        <f>IF(AZ99=4,G99,0)</f>
        <v>0</v>
      </c>
      <c r="BE99" s="123">
        <f>IF(AZ99=5,G99,0)</f>
        <v>0</v>
      </c>
      <c r="CZ99" s="123">
        <v>0</v>
      </c>
    </row>
    <row r="100" spans="1:104" x14ac:dyDescent="0.2">
      <c r="A100" s="157"/>
      <c r="B100" s="158"/>
      <c r="C100" s="206" t="s">
        <v>180</v>
      </c>
      <c r="D100" s="207"/>
      <c r="E100" s="207"/>
      <c r="F100" s="207"/>
      <c r="G100" s="208"/>
      <c r="O100" s="150">
        <v>3</v>
      </c>
    </row>
    <row r="101" spans="1:104" x14ac:dyDescent="0.2">
      <c r="A101" s="157"/>
      <c r="B101" s="158"/>
      <c r="C101" s="209" t="s">
        <v>161</v>
      </c>
      <c r="D101" s="210"/>
      <c r="E101" s="159">
        <v>0</v>
      </c>
      <c r="F101" s="160"/>
      <c r="G101" s="161"/>
      <c r="M101" s="162" t="s">
        <v>161</v>
      </c>
      <c r="O101" s="150"/>
    </row>
    <row r="102" spans="1:104" x14ac:dyDescent="0.2">
      <c r="A102" s="157"/>
      <c r="B102" s="158"/>
      <c r="C102" s="209" t="s">
        <v>181</v>
      </c>
      <c r="D102" s="210"/>
      <c r="E102" s="159">
        <v>5</v>
      </c>
      <c r="F102" s="160"/>
      <c r="G102" s="161"/>
      <c r="M102" s="162" t="s">
        <v>181</v>
      </c>
      <c r="O102" s="150"/>
    </row>
    <row r="103" spans="1:104" x14ac:dyDescent="0.2">
      <c r="A103" s="157"/>
      <c r="B103" s="158"/>
      <c r="C103" s="209" t="s">
        <v>182</v>
      </c>
      <c r="D103" s="210"/>
      <c r="E103" s="159">
        <v>0</v>
      </c>
      <c r="F103" s="160"/>
      <c r="G103" s="161"/>
      <c r="M103" s="162" t="s">
        <v>182</v>
      </c>
      <c r="O103" s="150"/>
    </row>
    <row r="104" spans="1:104" x14ac:dyDescent="0.2">
      <c r="A104" s="157"/>
      <c r="B104" s="158"/>
      <c r="C104" s="209" t="s">
        <v>183</v>
      </c>
      <c r="D104" s="210"/>
      <c r="E104" s="159">
        <v>76.7</v>
      </c>
      <c r="F104" s="160"/>
      <c r="G104" s="161"/>
      <c r="M104" s="162" t="s">
        <v>183</v>
      </c>
      <c r="O104" s="150"/>
    </row>
    <row r="105" spans="1:104" x14ac:dyDescent="0.2">
      <c r="A105" s="157"/>
      <c r="B105" s="158"/>
      <c r="C105" s="209" t="s">
        <v>184</v>
      </c>
      <c r="D105" s="210"/>
      <c r="E105" s="159">
        <v>0</v>
      </c>
      <c r="F105" s="160"/>
      <c r="G105" s="161"/>
      <c r="M105" s="162" t="s">
        <v>184</v>
      </c>
      <c r="O105" s="150"/>
    </row>
    <row r="106" spans="1:104" x14ac:dyDescent="0.2">
      <c r="A106" s="157"/>
      <c r="B106" s="158"/>
      <c r="C106" s="209">
        <v>35</v>
      </c>
      <c r="D106" s="210"/>
      <c r="E106" s="159">
        <v>35</v>
      </c>
      <c r="F106" s="160"/>
      <c r="G106" s="161"/>
      <c r="M106" s="162">
        <v>35</v>
      </c>
      <c r="O106" s="150"/>
    </row>
    <row r="107" spans="1:104" x14ac:dyDescent="0.2">
      <c r="A107" s="157"/>
      <c r="B107" s="158"/>
      <c r="C107" s="209" t="s">
        <v>163</v>
      </c>
      <c r="D107" s="210"/>
      <c r="E107" s="159">
        <v>0</v>
      </c>
      <c r="F107" s="160"/>
      <c r="G107" s="161"/>
      <c r="M107" s="162" t="s">
        <v>163</v>
      </c>
      <c r="O107" s="150"/>
    </row>
    <row r="108" spans="1:104" x14ac:dyDescent="0.2">
      <c r="A108" s="157"/>
      <c r="B108" s="158"/>
      <c r="C108" s="209">
        <v>12</v>
      </c>
      <c r="D108" s="210"/>
      <c r="E108" s="159">
        <v>12</v>
      </c>
      <c r="F108" s="160"/>
      <c r="G108" s="161"/>
      <c r="M108" s="162">
        <v>12</v>
      </c>
      <c r="O108" s="150"/>
    </row>
    <row r="109" spans="1:104" x14ac:dyDescent="0.2">
      <c r="A109" s="157"/>
      <c r="B109" s="158"/>
      <c r="C109" s="209" t="s">
        <v>168</v>
      </c>
      <c r="D109" s="210"/>
      <c r="E109" s="159">
        <v>0</v>
      </c>
      <c r="F109" s="160"/>
      <c r="G109" s="161"/>
      <c r="M109" s="162" t="s">
        <v>168</v>
      </c>
      <c r="O109" s="150"/>
    </row>
    <row r="110" spans="1:104" x14ac:dyDescent="0.2">
      <c r="A110" s="157"/>
      <c r="B110" s="158"/>
      <c r="C110" s="209">
        <v>6</v>
      </c>
      <c r="D110" s="210"/>
      <c r="E110" s="159">
        <v>6</v>
      </c>
      <c r="F110" s="160"/>
      <c r="G110" s="161"/>
      <c r="M110" s="162">
        <v>6</v>
      </c>
      <c r="O110" s="150"/>
    </row>
    <row r="111" spans="1:104" x14ac:dyDescent="0.2">
      <c r="A111" s="157"/>
      <c r="B111" s="158"/>
      <c r="C111" s="209" t="s">
        <v>170</v>
      </c>
      <c r="D111" s="210"/>
      <c r="E111" s="159">
        <v>0</v>
      </c>
      <c r="F111" s="160"/>
      <c r="G111" s="161"/>
      <c r="M111" s="162" t="s">
        <v>170</v>
      </c>
      <c r="O111" s="150"/>
    </row>
    <row r="112" spans="1:104" x14ac:dyDescent="0.2">
      <c r="A112" s="157"/>
      <c r="B112" s="158"/>
      <c r="C112" s="209">
        <v>15</v>
      </c>
      <c r="D112" s="210"/>
      <c r="E112" s="159">
        <v>15</v>
      </c>
      <c r="F112" s="160"/>
      <c r="G112" s="161"/>
      <c r="M112" s="162">
        <v>15</v>
      </c>
      <c r="O112" s="150"/>
    </row>
    <row r="113" spans="1:104" x14ac:dyDescent="0.2">
      <c r="A113" s="151">
        <v>28</v>
      </c>
      <c r="B113" s="152" t="s">
        <v>66</v>
      </c>
      <c r="C113" s="153" t="s">
        <v>185</v>
      </c>
      <c r="D113" s="154" t="s">
        <v>78</v>
      </c>
      <c r="E113" s="155">
        <v>3583.49</v>
      </c>
      <c r="F113" s="155">
        <v>0</v>
      </c>
      <c r="G113" s="156">
        <f>E113*F113</f>
        <v>0</v>
      </c>
      <c r="O113" s="150">
        <v>2</v>
      </c>
      <c r="AA113" s="123">
        <v>12</v>
      </c>
      <c r="AB113" s="123">
        <v>0</v>
      </c>
      <c r="AC113" s="123">
        <v>28</v>
      </c>
      <c r="AZ113" s="123">
        <v>1</v>
      </c>
      <c r="BA113" s="123">
        <f>IF(AZ113=1,G113,0)</f>
        <v>0</v>
      </c>
      <c r="BB113" s="123">
        <f>IF(AZ113=2,G113,0)</f>
        <v>0</v>
      </c>
      <c r="BC113" s="123">
        <f>IF(AZ113=3,G113,0)</f>
        <v>0</v>
      </c>
      <c r="BD113" s="123">
        <f>IF(AZ113=4,G113,0)</f>
        <v>0</v>
      </c>
      <c r="BE113" s="123">
        <f>IF(AZ113=5,G113,0)</f>
        <v>0</v>
      </c>
      <c r="CZ113" s="123">
        <v>0</v>
      </c>
    </row>
    <row r="114" spans="1:104" ht="22.5" x14ac:dyDescent="0.2">
      <c r="A114" s="151">
        <v>29</v>
      </c>
      <c r="B114" s="152" t="s">
        <v>186</v>
      </c>
      <c r="C114" s="153" t="s">
        <v>187</v>
      </c>
      <c r="D114" s="154" t="s">
        <v>188</v>
      </c>
      <c r="E114" s="155">
        <v>10</v>
      </c>
      <c r="F114" s="155">
        <v>0</v>
      </c>
      <c r="G114" s="156">
        <f>E114*F114</f>
        <v>0</v>
      </c>
      <c r="O114" s="150">
        <v>2</v>
      </c>
      <c r="AA114" s="123">
        <v>12</v>
      </c>
      <c r="AB114" s="123">
        <v>0</v>
      </c>
      <c r="AC114" s="123">
        <v>29</v>
      </c>
      <c r="AZ114" s="123">
        <v>1</v>
      </c>
      <c r="BA114" s="123">
        <f>IF(AZ114=1,G114,0)</f>
        <v>0</v>
      </c>
      <c r="BB114" s="123">
        <f>IF(AZ114=2,G114,0)</f>
        <v>0</v>
      </c>
      <c r="BC114" s="123">
        <f>IF(AZ114=3,G114,0)</f>
        <v>0</v>
      </c>
      <c r="BD114" s="123">
        <f>IF(AZ114=4,G114,0)</f>
        <v>0</v>
      </c>
      <c r="BE114" s="123">
        <f>IF(AZ114=5,G114,0)</f>
        <v>0</v>
      </c>
      <c r="CZ114" s="123">
        <v>3.0000000000000001E-3</v>
      </c>
    </row>
    <row r="115" spans="1:104" x14ac:dyDescent="0.2">
      <c r="A115" s="157"/>
      <c r="B115" s="158"/>
      <c r="C115" s="206" t="s">
        <v>189</v>
      </c>
      <c r="D115" s="207"/>
      <c r="E115" s="207"/>
      <c r="F115" s="207"/>
      <c r="G115" s="208"/>
      <c r="O115" s="150">
        <v>3</v>
      </c>
    </row>
    <row r="116" spans="1:104" x14ac:dyDescent="0.2">
      <c r="A116" s="157"/>
      <c r="B116" s="158"/>
      <c r="C116" s="206" t="s">
        <v>190</v>
      </c>
      <c r="D116" s="207"/>
      <c r="E116" s="207"/>
      <c r="F116" s="207"/>
      <c r="G116" s="208"/>
      <c r="O116" s="150">
        <v>3</v>
      </c>
    </row>
    <row r="117" spans="1:104" x14ac:dyDescent="0.2">
      <c r="A117" s="157"/>
      <c r="B117" s="158"/>
      <c r="C117" s="206" t="s">
        <v>191</v>
      </c>
      <c r="D117" s="207"/>
      <c r="E117" s="207"/>
      <c r="F117" s="207"/>
      <c r="G117" s="208"/>
      <c r="O117" s="150">
        <v>3</v>
      </c>
    </row>
    <row r="118" spans="1:104" x14ac:dyDescent="0.2">
      <c r="A118" s="157"/>
      <c r="B118" s="158"/>
      <c r="C118" s="209" t="s">
        <v>192</v>
      </c>
      <c r="D118" s="210"/>
      <c r="E118" s="159">
        <v>10</v>
      </c>
      <c r="F118" s="160"/>
      <c r="G118" s="161"/>
      <c r="M118" s="162" t="s">
        <v>192</v>
      </c>
      <c r="O118" s="150"/>
    </row>
    <row r="119" spans="1:104" x14ac:dyDescent="0.2">
      <c r="A119" s="151">
        <v>30</v>
      </c>
      <c r="B119" s="152" t="s">
        <v>193</v>
      </c>
      <c r="C119" s="153" t="s">
        <v>194</v>
      </c>
      <c r="D119" s="154" t="s">
        <v>159</v>
      </c>
      <c r="E119" s="155">
        <v>25</v>
      </c>
      <c r="F119" s="155">
        <v>0</v>
      </c>
      <c r="G119" s="156">
        <f>E119*F119</f>
        <v>0</v>
      </c>
      <c r="O119" s="150">
        <v>2</v>
      </c>
      <c r="AA119" s="123">
        <v>12</v>
      </c>
      <c r="AB119" s="123">
        <v>0</v>
      </c>
      <c r="AC119" s="123">
        <v>30</v>
      </c>
      <c r="AZ119" s="123">
        <v>1</v>
      </c>
      <c r="BA119" s="123">
        <f>IF(AZ119=1,G119,0)</f>
        <v>0</v>
      </c>
      <c r="BB119" s="123">
        <f>IF(AZ119=2,G119,0)</f>
        <v>0</v>
      </c>
      <c r="BC119" s="123">
        <f>IF(AZ119=3,G119,0)</f>
        <v>0</v>
      </c>
      <c r="BD119" s="123">
        <f>IF(AZ119=4,G119,0)</f>
        <v>0</v>
      </c>
      <c r="BE119" s="123">
        <f>IF(AZ119=5,G119,0)</f>
        <v>0</v>
      </c>
      <c r="CZ119" s="123">
        <v>0</v>
      </c>
    </row>
    <row r="120" spans="1:104" x14ac:dyDescent="0.2">
      <c r="A120" s="157"/>
      <c r="B120" s="158"/>
      <c r="C120" s="206" t="s">
        <v>180</v>
      </c>
      <c r="D120" s="207"/>
      <c r="E120" s="207"/>
      <c r="F120" s="207"/>
      <c r="G120" s="208"/>
      <c r="O120" s="150">
        <v>3</v>
      </c>
    </row>
    <row r="121" spans="1:104" x14ac:dyDescent="0.2">
      <c r="A121" s="157"/>
      <c r="B121" s="158"/>
      <c r="C121" s="209" t="s">
        <v>161</v>
      </c>
      <c r="D121" s="210"/>
      <c r="E121" s="159">
        <v>0</v>
      </c>
      <c r="F121" s="160"/>
      <c r="G121" s="161"/>
      <c r="M121" s="162" t="s">
        <v>161</v>
      </c>
      <c r="O121" s="150"/>
    </row>
    <row r="122" spans="1:104" x14ac:dyDescent="0.2">
      <c r="A122" s="157"/>
      <c r="B122" s="158"/>
      <c r="C122" s="209" t="s">
        <v>165</v>
      </c>
      <c r="D122" s="210"/>
      <c r="E122" s="159">
        <v>6</v>
      </c>
      <c r="F122" s="160"/>
      <c r="G122" s="161"/>
      <c r="M122" s="162" t="s">
        <v>165</v>
      </c>
      <c r="O122" s="150"/>
    </row>
    <row r="123" spans="1:104" x14ac:dyDescent="0.2">
      <c r="A123" s="157"/>
      <c r="B123" s="158"/>
      <c r="C123" s="209" t="s">
        <v>195</v>
      </c>
      <c r="D123" s="210"/>
      <c r="E123" s="159">
        <v>0</v>
      </c>
      <c r="F123" s="160"/>
      <c r="G123" s="161"/>
      <c r="M123" s="162" t="s">
        <v>195</v>
      </c>
      <c r="O123" s="150"/>
    </row>
    <row r="124" spans="1:104" x14ac:dyDescent="0.2">
      <c r="A124" s="157"/>
      <c r="B124" s="158"/>
      <c r="C124" s="209">
        <v>3</v>
      </c>
      <c r="D124" s="210"/>
      <c r="E124" s="159">
        <v>3</v>
      </c>
      <c r="F124" s="160"/>
      <c r="G124" s="161"/>
      <c r="M124" s="162">
        <v>3</v>
      </c>
      <c r="O124" s="150"/>
    </row>
    <row r="125" spans="1:104" x14ac:dyDescent="0.2">
      <c r="A125" s="157"/>
      <c r="B125" s="158"/>
      <c r="C125" s="209" t="s">
        <v>196</v>
      </c>
      <c r="D125" s="210"/>
      <c r="E125" s="159">
        <v>0</v>
      </c>
      <c r="F125" s="160"/>
      <c r="G125" s="161"/>
      <c r="M125" s="162" t="s">
        <v>196</v>
      </c>
      <c r="O125" s="150"/>
    </row>
    <row r="126" spans="1:104" x14ac:dyDescent="0.2">
      <c r="A126" s="157"/>
      <c r="B126" s="158"/>
      <c r="C126" s="209">
        <v>10</v>
      </c>
      <c r="D126" s="210"/>
      <c r="E126" s="159">
        <v>10</v>
      </c>
      <c r="F126" s="160"/>
      <c r="G126" s="161"/>
      <c r="M126" s="162">
        <v>10</v>
      </c>
      <c r="O126" s="150"/>
    </row>
    <row r="127" spans="1:104" x14ac:dyDescent="0.2">
      <c r="A127" s="157"/>
      <c r="B127" s="158"/>
      <c r="C127" s="209" t="s">
        <v>197</v>
      </c>
      <c r="D127" s="210"/>
      <c r="E127" s="159">
        <v>0</v>
      </c>
      <c r="F127" s="160"/>
      <c r="G127" s="161"/>
      <c r="M127" s="162" t="s">
        <v>197</v>
      </c>
      <c r="O127" s="150"/>
    </row>
    <row r="128" spans="1:104" x14ac:dyDescent="0.2">
      <c r="A128" s="157"/>
      <c r="B128" s="158"/>
      <c r="C128" s="209">
        <v>6</v>
      </c>
      <c r="D128" s="210"/>
      <c r="E128" s="159">
        <v>6</v>
      </c>
      <c r="F128" s="160"/>
      <c r="G128" s="161"/>
      <c r="M128" s="162">
        <v>6</v>
      </c>
      <c r="O128" s="150"/>
    </row>
    <row r="129" spans="1:104" ht="22.5" x14ac:dyDescent="0.2">
      <c r="A129" s="186">
        <v>31</v>
      </c>
      <c r="B129" s="187" t="s">
        <v>198</v>
      </c>
      <c r="C129" s="188" t="s">
        <v>388</v>
      </c>
      <c r="D129" s="189" t="s">
        <v>159</v>
      </c>
      <c r="E129" s="190">
        <v>11</v>
      </c>
      <c r="F129" s="190"/>
      <c r="G129" s="156">
        <f>E129*F129</f>
        <v>0</v>
      </c>
      <c r="O129" s="150">
        <v>2</v>
      </c>
      <c r="AA129" s="123">
        <v>12</v>
      </c>
      <c r="AB129" s="123">
        <v>0</v>
      </c>
      <c r="AC129" s="123">
        <v>31</v>
      </c>
      <c r="AZ129" s="123">
        <v>1</v>
      </c>
      <c r="BA129" s="123">
        <f>IF(AZ129=1,G129,0)</f>
        <v>0</v>
      </c>
      <c r="BB129" s="123">
        <f>IF(AZ129=2,G129,0)</f>
        <v>0</v>
      </c>
      <c r="BC129" s="123">
        <f>IF(AZ129=3,G129,0)</f>
        <v>0</v>
      </c>
      <c r="BD129" s="123">
        <f>IF(AZ129=4,G129,0)</f>
        <v>0</v>
      </c>
      <c r="BE129" s="123">
        <f>IF(AZ129=5,G129,0)</f>
        <v>0</v>
      </c>
      <c r="CZ129" s="123">
        <v>0</v>
      </c>
    </row>
    <row r="130" spans="1:104" x14ac:dyDescent="0.2">
      <c r="A130" s="157"/>
      <c r="B130" s="158"/>
      <c r="C130" s="206" t="s">
        <v>391</v>
      </c>
      <c r="D130" s="207"/>
      <c r="E130" s="207"/>
      <c r="F130" s="207"/>
      <c r="G130" s="208"/>
      <c r="O130" s="150">
        <v>3</v>
      </c>
    </row>
    <row r="131" spans="1:104" x14ac:dyDescent="0.2">
      <c r="A131" s="157"/>
      <c r="B131" s="158"/>
      <c r="C131" s="183" t="s">
        <v>385</v>
      </c>
      <c r="D131" s="184"/>
      <c r="E131" s="184"/>
      <c r="F131" s="184"/>
      <c r="G131" s="185"/>
      <c r="O131" s="150"/>
    </row>
    <row r="132" spans="1:104" x14ac:dyDescent="0.2">
      <c r="A132" s="157"/>
      <c r="B132" s="158"/>
      <c r="C132" s="183" t="s">
        <v>386</v>
      </c>
      <c r="D132" s="184"/>
      <c r="E132" s="184"/>
      <c r="F132" s="184"/>
      <c r="G132" s="185"/>
      <c r="O132" s="150"/>
    </row>
    <row r="133" spans="1:104" x14ac:dyDescent="0.2">
      <c r="A133" s="157"/>
      <c r="B133" s="158"/>
      <c r="C133" s="183" t="s">
        <v>387</v>
      </c>
      <c r="D133" s="184"/>
      <c r="E133" s="184"/>
      <c r="F133" s="184"/>
      <c r="G133" s="185"/>
      <c r="O133" s="150"/>
    </row>
    <row r="134" spans="1:104" x14ac:dyDescent="0.2">
      <c r="A134" s="157"/>
      <c r="B134" s="158"/>
      <c r="C134" s="206" t="s">
        <v>389</v>
      </c>
      <c r="D134" s="207"/>
      <c r="E134" s="207"/>
      <c r="F134" s="207"/>
      <c r="G134" s="208"/>
      <c r="O134" s="150"/>
    </row>
    <row r="135" spans="1:104" x14ac:dyDescent="0.2">
      <c r="A135" s="157"/>
      <c r="B135" s="158"/>
      <c r="C135" s="183" t="s">
        <v>390</v>
      </c>
      <c r="D135" s="184"/>
      <c r="E135" s="184"/>
      <c r="F135" s="184"/>
      <c r="G135" s="185"/>
      <c r="O135" s="150">
        <v>3</v>
      </c>
    </row>
    <row r="136" spans="1:104" x14ac:dyDescent="0.2">
      <c r="A136" s="163"/>
      <c r="B136" s="164" t="s">
        <v>69</v>
      </c>
      <c r="C136" s="165" t="str">
        <f>CONCATENATE(B7," ",C7)</f>
        <v>1 Zemní práce</v>
      </c>
      <c r="D136" s="163"/>
      <c r="E136" s="166"/>
      <c r="F136" s="166"/>
      <c r="G136" s="167">
        <f>SUM(G7:G135)</f>
        <v>0</v>
      </c>
      <c r="O136" s="150">
        <v>4</v>
      </c>
      <c r="BA136" s="168">
        <f>SUM(BA7:BA135)</f>
        <v>0</v>
      </c>
      <c r="BB136" s="168">
        <f>SUM(BB7:BB135)</f>
        <v>0</v>
      </c>
      <c r="BC136" s="168">
        <f>SUM(BC7:BC135)</f>
        <v>0</v>
      </c>
      <c r="BD136" s="168">
        <f>SUM(BD7:BD135)</f>
        <v>0</v>
      </c>
      <c r="BE136" s="168">
        <f>SUM(BE7:BE135)</f>
        <v>0</v>
      </c>
    </row>
    <row r="137" spans="1:104" x14ac:dyDescent="0.2">
      <c r="A137" s="143" t="s">
        <v>65</v>
      </c>
      <c r="B137" s="144" t="s">
        <v>200</v>
      </c>
      <c r="C137" s="145" t="s">
        <v>201</v>
      </c>
      <c r="D137" s="146"/>
      <c r="E137" s="147"/>
      <c r="F137" s="147"/>
      <c r="G137" s="148"/>
      <c r="H137" s="149"/>
      <c r="I137" s="149"/>
      <c r="O137" s="150">
        <v>1</v>
      </c>
    </row>
    <row r="138" spans="1:104" x14ac:dyDescent="0.2">
      <c r="A138" s="151">
        <v>32</v>
      </c>
      <c r="B138" s="152" t="s">
        <v>202</v>
      </c>
      <c r="C138" s="153" t="s">
        <v>203</v>
      </c>
      <c r="D138" s="154" t="s">
        <v>159</v>
      </c>
      <c r="E138" s="155">
        <v>4099.6180000000004</v>
      </c>
      <c r="F138" s="155">
        <v>0</v>
      </c>
      <c r="G138" s="156">
        <f>E138*F138</f>
        <v>0</v>
      </c>
      <c r="O138" s="150">
        <v>2</v>
      </c>
      <c r="AA138" s="123">
        <v>12</v>
      </c>
      <c r="AB138" s="123">
        <v>0</v>
      </c>
      <c r="AC138" s="123">
        <v>32</v>
      </c>
      <c r="AZ138" s="123">
        <v>1</v>
      </c>
      <c r="BA138" s="123">
        <f>IF(AZ138=1,G138,0)</f>
        <v>0</v>
      </c>
      <c r="BB138" s="123">
        <f>IF(AZ138=2,G138,0)</f>
        <v>0</v>
      </c>
      <c r="BC138" s="123">
        <f>IF(AZ138=3,G138,0)</f>
        <v>0</v>
      </c>
      <c r="BD138" s="123">
        <f>IF(AZ138=4,G138,0)</f>
        <v>0</v>
      </c>
      <c r="BE138" s="123">
        <f>IF(AZ138=5,G138,0)</f>
        <v>0</v>
      </c>
      <c r="CZ138" s="123">
        <v>0.22106999999999999</v>
      </c>
    </row>
    <row r="139" spans="1:104" x14ac:dyDescent="0.2">
      <c r="A139" s="157"/>
      <c r="B139" s="158"/>
      <c r="C139" s="206" t="s">
        <v>204</v>
      </c>
      <c r="D139" s="207"/>
      <c r="E139" s="207"/>
      <c r="F139" s="207"/>
      <c r="G139" s="208"/>
      <c r="O139" s="150">
        <v>3</v>
      </c>
    </row>
    <row r="140" spans="1:104" x14ac:dyDescent="0.2">
      <c r="A140" s="157"/>
      <c r="B140" s="158"/>
      <c r="C140" s="209" t="s">
        <v>205</v>
      </c>
      <c r="D140" s="210"/>
      <c r="E140" s="159">
        <v>4099.6180000000004</v>
      </c>
      <c r="F140" s="160"/>
      <c r="G140" s="161"/>
      <c r="M140" s="162" t="s">
        <v>205</v>
      </c>
      <c r="O140" s="150"/>
    </row>
    <row r="141" spans="1:104" x14ac:dyDescent="0.2">
      <c r="A141" s="163"/>
      <c r="B141" s="164" t="s">
        <v>69</v>
      </c>
      <c r="C141" s="165" t="str">
        <f>CONCATENATE(B137," ",C137)</f>
        <v>2 Základy,zvláštní zakládání</v>
      </c>
      <c r="D141" s="163"/>
      <c r="E141" s="166"/>
      <c r="F141" s="166"/>
      <c r="G141" s="167">
        <f>SUM(G137:G140)</f>
        <v>0</v>
      </c>
      <c r="O141" s="150">
        <v>4</v>
      </c>
      <c r="BA141" s="168">
        <f>SUM(BA137:BA140)</f>
        <v>0</v>
      </c>
      <c r="BB141" s="168">
        <f>SUM(BB137:BB140)</f>
        <v>0</v>
      </c>
      <c r="BC141" s="168">
        <f>SUM(BC137:BC140)</f>
        <v>0</v>
      </c>
      <c r="BD141" s="168">
        <f>SUM(BD137:BD140)</f>
        <v>0</v>
      </c>
      <c r="BE141" s="168">
        <f>SUM(BE137:BE140)</f>
        <v>0</v>
      </c>
    </row>
    <row r="142" spans="1:104" x14ac:dyDescent="0.2">
      <c r="A142" s="143" t="s">
        <v>65</v>
      </c>
      <c r="B142" s="144" t="s">
        <v>206</v>
      </c>
      <c r="C142" s="145" t="s">
        <v>207</v>
      </c>
      <c r="D142" s="146"/>
      <c r="E142" s="147"/>
      <c r="F142" s="147"/>
      <c r="G142" s="148"/>
      <c r="H142" s="149"/>
      <c r="I142" s="149"/>
      <c r="O142" s="150">
        <v>1</v>
      </c>
    </row>
    <row r="143" spans="1:104" x14ac:dyDescent="0.2">
      <c r="A143" s="151">
        <v>33</v>
      </c>
      <c r="B143" s="152" t="s">
        <v>208</v>
      </c>
      <c r="C143" s="153" t="s">
        <v>209</v>
      </c>
      <c r="D143" s="154" t="s">
        <v>78</v>
      </c>
      <c r="E143" s="155">
        <v>835.18</v>
      </c>
      <c r="F143" s="155">
        <v>0</v>
      </c>
      <c r="G143" s="156">
        <f>E143*F143</f>
        <v>0</v>
      </c>
      <c r="O143" s="150">
        <v>2</v>
      </c>
      <c r="AA143" s="123">
        <v>12</v>
      </c>
      <c r="AB143" s="123">
        <v>0</v>
      </c>
      <c r="AC143" s="123">
        <v>33</v>
      </c>
      <c r="AZ143" s="123">
        <v>1</v>
      </c>
      <c r="BA143" s="123">
        <f>IF(AZ143=1,G143,0)</f>
        <v>0</v>
      </c>
      <c r="BB143" s="123">
        <f>IF(AZ143=2,G143,0)</f>
        <v>0</v>
      </c>
      <c r="BC143" s="123">
        <f>IF(AZ143=3,G143,0)</f>
        <v>0</v>
      </c>
      <c r="BD143" s="123">
        <f>IF(AZ143=4,G143,0)</f>
        <v>0</v>
      </c>
      <c r="BE143" s="123">
        <f>IF(AZ143=5,G143,0)</f>
        <v>0</v>
      </c>
      <c r="CZ143" s="123">
        <v>1.891</v>
      </c>
    </row>
    <row r="144" spans="1:104" x14ac:dyDescent="0.2">
      <c r="A144" s="157"/>
      <c r="B144" s="158"/>
      <c r="C144" s="206" t="s">
        <v>115</v>
      </c>
      <c r="D144" s="207"/>
      <c r="E144" s="207"/>
      <c r="F144" s="207"/>
      <c r="G144" s="208"/>
      <c r="O144" s="150">
        <v>3</v>
      </c>
    </row>
    <row r="145" spans="1:104" x14ac:dyDescent="0.2">
      <c r="A145" s="163"/>
      <c r="B145" s="164" t="s">
        <v>69</v>
      </c>
      <c r="C145" s="165" t="str">
        <f>CONCATENATE(B142," ",C142)</f>
        <v>4 Vodorovné konstrukce</v>
      </c>
      <c r="D145" s="163"/>
      <c r="E145" s="166"/>
      <c r="F145" s="166"/>
      <c r="G145" s="167">
        <f>SUM(G142:G144)</f>
        <v>0</v>
      </c>
      <c r="O145" s="150">
        <v>4</v>
      </c>
      <c r="BA145" s="168">
        <f>SUM(BA142:BA144)</f>
        <v>0</v>
      </c>
      <c r="BB145" s="168">
        <f>SUM(BB142:BB144)</f>
        <v>0</v>
      </c>
      <c r="BC145" s="168">
        <f>SUM(BC142:BC144)</f>
        <v>0</v>
      </c>
      <c r="BD145" s="168">
        <f>SUM(BD142:BD144)</f>
        <v>0</v>
      </c>
      <c r="BE145" s="168">
        <f>SUM(BE142:BE144)</f>
        <v>0</v>
      </c>
    </row>
    <row r="146" spans="1:104" x14ac:dyDescent="0.2">
      <c r="A146" s="143" t="s">
        <v>65</v>
      </c>
      <c r="B146" s="144" t="s">
        <v>210</v>
      </c>
      <c r="C146" s="145" t="s">
        <v>211</v>
      </c>
      <c r="D146" s="146"/>
      <c r="E146" s="147"/>
      <c r="F146" s="147"/>
      <c r="G146" s="148"/>
      <c r="H146" s="149"/>
      <c r="I146" s="149"/>
      <c r="O146" s="150">
        <v>1</v>
      </c>
    </row>
    <row r="147" spans="1:104" ht="22.5" x14ac:dyDescent="0.2">
      <c r="A147" s="151">
        <v>34</v>
      </c>
      <c r="B147" s="152" t="s">
        <v>212</v>
      </c>
      <c r="C147" s="153" t="s">
        <v>213</v>
      </c>
      <c r="D147" s="154" t="s">
        <v>159</v>
      </c>
      <c r="E147" s="155">
        <v>1423.68</v>
      </c>
      <c r="F147" s="155">
        <v>0</v>
      </c>
      <c r="G147" s="156">
        <f>E147*F147</f>
        <v>0</v>
      </c>
      <c r="O147" s="150">
        <v>2</v>
      </c>
      <c r="AA147" s="123">
        <v>12</v>
      </c>
      <c r="AB147" s="123">
        <v>0</v>
      </c>
      <c r="AC147" s="123">
        <v>34</v>
      </c>
      <c r="AZ147" s="123">
        <v>1</v>
      </c>
      <c r="BA147" s="123">
        <f>IF(AZ147=1,G147,0)</f>
        <v>0</v>
      </c>
      <c r="BB147" s="123">
        <f>IF(AZ147=2,G147,0)</f>
        <v>0</v>
      </c>
      <c r="BC147" s="123">
        <f>IF(AZ147=3,G147,0)</f>
        <v>0</v>
      </c>
      <c r="BD147" s="123">
        <f>IF(AZ147=4,G147,0)</f>
        <v>0</v>
      </c>
      <c r="BE147" s="123">
        <f>IF(AZ147=5,G147,0)</f>
        <v>0</v>
      </c>
      <c r="CZ147" s="123">
        <v>0</v>
      </c>
    </row>
    <row r="148" spans="1:104" x14ac:dyDescent="0.2">
      <c r="A148" s="157"/>
      <c r="B148" s="158"/>
      <c r="C148" s="209" t="s">
        <v>214</v>
      </c>
      <c r="D148" s="210"/>
      <c r="E148" s="159">
        <v>1423.68</v>
      </c>
      <c r="F148" s="160"/>
      <c r="G148" s="161"/>
      <c r="M148" s="162" t="s">
        <v>214</v>
      </c>
      <c r="O148" s="150"/>
    </row>
    <row r="149" spans="1:104" ht="22.5" x14ac:dyDescent="0.2">
      <c r="A149" s="151">
        <v>35</v>
      </c>
      <c r="B149" s="152" t="s">
        <v>215</v>
      </c>
      <c r="C149" s="153" t="s">
        <v>216</v>
      </c>
      <c r="D149" s="154" t="s">
        <v>98</v>
      </c>
      <c r="E149" s="155">
        <v>1423.7023999999999</v>
      </c>
      <c r="F149" s="155">
        <v>0</v>
      </c>
      <c r="G149" s="156">
        <f>E149*F149</f>
        <v>0</v>
      </c>
      <c r="O149" s="150">
        <v>2</v>
      </c>
      <c r="AA149" s="123">
        <v>12</v>
      </c>
      <c r="AB149" s="123">
        <v>0</v>
      </c>
      <c r="AC149" s="123">
        <v>35</v>
      </c>
      <c r="AZ149" s="123">
        <v>1</v>
      </c>
      <c r="BA149" s="123">
        <f>IF(AZ149=1,G149,0)</f>
        <v>0</v>
      </c>
      <c r="BB149" s="123">
        <f>IF(AZ149=2,G149,0)</f>
        <v>0</v>
      </c>
      <c r="BC149" s="123">
        <f>IF(AZ149=3,G149,0)</f>
        <v>0</v>
      </c>
      <c r="BD149" s="123">
        <f>IF(AZ149=4,G149,0)</f>
        <v>0</v>
      </c>
      <c r="BE149" s="123">
        <f>IF(AZ149=5,G149,0)</f>
        <v>0</v>
      </c>
      <c r="CZ149" s="123">
        <v>0</v>
      </c>
    </row>
    <row r="150" spans="1:104" x14ac:dyDescent="0.2">
      <c r="A150" s="157"/>
      <c r="B150" s="158"/>
      <c r="C150" s="212">
        <v>14237024</v>
      </c>
      <c r="D150" s="210"/>
      <c r="E150" s="159">
        <v>1423.7023999999999</v>
      </c>
      <c r="F150" s="160"/>
      <c r="G150" s="161"/>
      <c r="M150" s="181">
        <v>14237024</v>
      </c>
      <c r="O150" s="150"/>
    </row>
    <row r="151" spans="1:104" ht="22.5" x14ac:dyDescent="0.2">
      <c r="A151" s="151">
        <v>36</v>
      </c>
      <c r="B151" s="152" t="s">
        <v>22</v>
      </c>
      <c r="C151" s="153" t="s">
        <v>217</v>
      </c>
      <c r="D151" s="154" t="s">
        <v>98</v>
      </c>
      <c r="E151" s="155">
        <v>1423.7023999999999</v>
      </c>
      <c r="F151" s="155">
        <v>0</v>
      </c>
      <c r="G151" s="156">
        <f>E151*F151</f>
        <v>0</v>
      </c>
      <c r="O151" s="150">
        <v>2</v>
      </c>
      <c r="AA151" s="123">
        <v>12</v>
      </c>
      <c r="AB151" s="123">
        <v>0</v>
      </c>
      <c r="AC151" s="123">
        <v>36</v>
      </c>
      <c r="AZ151" s="123">
        <v>1</v>
      </c>
      <c r="BA151" s="123">
        <f>IF(AZ151=1,G151,0)</f>
        <v>0</v>
      </c>
      <c r="BB151" s="123">
        <f>IF(AZ151=2,G151,0)</f>
        <v>0</v>
      </c>
      <c r="BC151" s="123">
        <f>IF(AZ151=3,G151,0)</f>
        <v>0</v>
      </c>
      <c r="BD151" s="123">
        <f>IF(AZ151=4,G151,0)</f>
        <v>0</v>
      </c>
      <c r="BE151" s="123">
        <f>IF(AZ151=5,G151,0)</f>
        <v>0</v>
      </c>
      <c r="CZ151" s="123">
        <v>0</v>
      </c>
    </row>
    <row r="152" spans="1:104" x14ac:dyDescent="0.2">
      <c r="A152" s="151">
        <v>37</v>
      </c>
      <c r="B152" s="152" t="s">
        <v>218</v>
      </c>
      <c r="C152" s="153" t="s">
        <v>219</v>
      </c>
      <c r="D152" s="154" t="s">
        <v>98</v>
      </c>
      <c r="E152" s="155">
        <v>1423.7023999999999</v>
      </c>
      <c r="F152" s="155">
        <v>0</v>
      </c>
      <c r="G152" s="156">
        <f>E152*F152</f>
        <v>0</v>
      </c>
      <c r="O152" s="150">
        <v>2</v>
      </c>
      <c r="AA152" s="123">
        <v>12</v>
      </c>
      <c r="AB152" s="123">
        <v>0</v>
      </c>
      <c r="AC152" s="123">
        <v>37</v>
      </c>
      <c r="AZ152" s="123">
        <v>1</v>
      </c>
      <c r="BA152" s="123">
        <f>IF(AZ152=1,G152,0)</f>
        <v>0</v>
      </c>
      <c r="BB152" s="123">
        <f>IF(AZ152=2,G152,0)</f>
        <v>0</v>
      </c>
      <c r="BC152" s="123">
        <f>IF(AZ152=3,G152,0)</f>
        <v>0</v>
      </c>
      <c r="BD152" s="123">
        <f>IF(AZ152=4,G152,0)</f>
        <v>0</v>
      </c>
      <c r="BE152" s="123">
        <f>IF(AZ152=5,G152,0)</f>
        <v>0</v>
      </c>
      <c r="CZ152" s="123">
        <v>0</v>
      </c>
    </row>
    <row r="153" spans="1:104" x14ac:dyDescent="0.2">
      <c r="A153" s="157"/>
      <c r="B153" s="158"/>
      <c r="C153" s="212">
        <v>14237024</v>
      </c>
      <c r="D153" s="210"/>
      <c r="E153" s="159">
        <v>1423.7023999999999</v>
      </c>
      <c r="F153" s="160"/>
      <c r="G153" s="161"/>
      <c r="M153" s="181">
        <v>14237024</v>
      </c>
      <c r="O153" s="150"/>
    </row>
    <row r="154" spans="1:104" x14ac:dyDescent="0.2">
      <c r="A154" s="151">
        <v>38</v>
      </c>
      <c r="B154" s="152" t="s">
        <v>220</v>
      </c>
      <c r="C154" s="153" t="s">
        <v>221</v>
      </c>
      <c r="D154" s="154" t="s">
        <v>98</v>
      </c>
      <c r="E154" s="155">
        <v>1423.7023999999999</v>
      </c>
      <c r="F154" s="155">
        <v>0</v>
      </c>
      <c r="G154" s="156">
        <f>E154*F154</f>
        <v>0</v>
      </c>
      <c r="O154" s="150">
        <v>2</v>
      </c>
      <c r="AA154" s="123">
        <v>12</v>
      </c>
      <c r="AB154" s="123">
        <v>0</v>
      </c>
      <c r="AC154" s="123">
        <v>38</v>
      </c>
      <c r="AZ154" s="123">
        <v>1</v>
      </c>
      <c r="BA154" s="123">
        <f>IF(AZ154=1,G154,0)</f>
        <v>0</v>
      </c>
      <c r="BB154" s="123">
        <f>IF(AZ154=2,G154,0)</f>
        <v>0</v>
      </c>
      <c r="BC154" s="123">
        <f>IF(AZ154=3,G154,0)</f>
        <v>0</v>
      </c>
      <c r="BD154" s="123">
        <f>IF(AZ154=4,G154,0)</f>
        <v>0</v>
      </c>
      <c r="BE154" s="123">
        <f>IF(AZ154=5,G154,0)</f>
        <v>0</v>
      </c>
      <c r="CZ154" s="123">
        <v>0</v>
      </c>
    </row>
    <row r="155" spans="1:104" x14ac:dyDescent="0.2">
      <c r="A155" s="157"/>
      <c r="B155" s="158"/>
      <c r="C155" s="212">
        <v>14237024</v>
      </c>
      <c r="D155" s="210"/>
      <c r="E155" s="159">
        <v>1423.7023999999999</v>
      </c>
      <c r="F155" s="160"/>
      <c r="G155" s="161"/>
      <c r="M155" s="181">
        <v>14237024</v>
      </c>
      <c r="O155" s="150"/>
    </row>
    <row r="156" spans="1:104" ht="22.5" x14ac:dyDescent="0.2">
      <c r="A156" s="151">
        <v>39</v>
      </c>
      <c r="B156" s="152" t="s">
        <v>22</v>
      </c>
      <c r="C156" s="153" t="s">
        <v>222</v>
      </c>
      <c r="D156" s="154" t="s">
        <v>98</v>
      </c>
      <c r="E156" s="155">
        <v>1423.7023999999999</v>
      </c>
      <c r="F156" s="155">
        <v>0</v>
      </c>
      <c r="G156" s="156">
        <f>E156*F156</f>
        <v>0</v>
      </c>
      <c r="O156" s="150">
        <v>2</v>
      </c>
      <c r="AA156" s="123">
        <v>12</v>
      </c>
      <c r="AB156" s="123">
        <v>0</v>
      </c>
      <c r="AC156" s="123">
        <v>39</v>
      </c>
      <c r="AZ156" s="123">
        <v>1</v>
      </c>
      <c r="BA156" s="123">
        <f>IF(AZ156=1,G156,0)</f>
        <v>0</v>
      </c>
      <c r="BB156" s="123">
        <f>IF(AZ156=2,G156,0)</f>
        <v>0</v>
      </c>
      <c r="BC156" s="123">
        <f>IF(AZ156=3,G156,0)</f>
        <v>0</v>
      </c>
      <c r="BD156" s="123">
        <f>IF(AZ156=4,G156,0)</f>
        <v>0</v>
      </c>
      <c r="BE156" s="123">
        <f>IF(AZ156=5,G156,0)</f>
        <v>0</v>
      </c>
      <c r="CZ156" s="123">
        <v>0.28899999999999998</v>
      </c>
    </row>
    <row r="157" spans="1:104" x14ac:dyDescent="0.2">
      <c r="A157" s="157"/>
      <c r="B157" s="158"/>
      <c r="C157" s="206" t="s">
        <v>223</v>
      </c>
      <c r="D157" s="207"/>
      <c r="E157" s="207"/>
      <c r="F157" s="207"/>
      <c r="G157" s="208"/>
      <c r="O157" s="150">
        <v>3</v>
      </c>
    </row>
    <row r="158" spans="1:104" x14ac:dyDescent="0.2">
      <c r="A158" s="157"/>
      <c r="B158" s="158"/>
      <c r="C158" s="206" t="s">
        <v>224</v>
      </c>
      <c r="D158" s="207"/>
      <c r="E158" s="207"/>
      <c r="F158" s="207"/>
      <c r="G158" s="208"/>
      <c r="O158" s="150">
        <v>3</v>
      </c>
    </row>
    <row r="159" spans="1:104" x14ac:dyDescent="0.2">
      <c r="A159" s="157"/>
      <c r="B159" s="158"/>
      <c r="C159" s="206"/>
      <c r="D159" s="207"/>
      <c r="E159" s="207"/>
      <c r="F159" s="207"/>
      <c r="G159" s="208"/>
      <c r="O159" s="150">
        <v>3</v>
      </c>
    </row>
    <row r="160" spans="1:104" x14ac:dyDescent="0.2">
      <c r="A160" s="157"/>
      <c r="B160" s="158"/>
      <c r="C160" s="206" t="s">
        <v>225</v>
      </c>
      <c r="D160" s="207"/>
      <c r="E160" s="207"/>
      <c r="F160" s="207"/>
      <c r="G160" s="208"/>
      <c r="O160" s="150">
        <v>3</v>
      </c>
    </row>
    <row r="161" spans="1:15" x14ac:dyDescent="0.2">
      <c r="A161" s="157"/>
      <c r="B161" s="158"/>
      <c r="C161" s="206" t="s">
        <v>226</v>
      </c>
      <c r="D161" s="207"/>
      <c r="E161" s="207"/>
      <c r="F161" s="207"/>
      <c r="G161" s="208"/>
      <c r="O161" s="150">
        <v>3</v>
      </c>
    </row>
    <row r="162" spans="1:15" x14ac:dyDescent="0.2">
      <c r="A162" s="157"/>
      <c r="B162" s="158"/>
      <c r="C162" s="206" t="s">
        <v>227</v>
      </c>
      <c r="D162" s="207"/>
      <c r="E162" s="207"/>
      <c r="F162" s="207"/>
      <c r="G162" s="208"/>
      <c r="O162" s="150">
        <v>3</v>
      </c>
    </row>
    <row r="163" spans="1:15" x14ac:dyDescent="0.2">
      <c r="A163" s="157"/>
      <c r="B163" s="158"/>
      <c r="C163" s="206" t="s">
        <v>228</v>
      </c>
      <c r="D163" s="207"/>
      <c r="E163" s="207"/>
      <c r="F163" s="207"/>
      <c r="G163" s="208"/>
      <c r="O163" s="150">
        <v>3</v>
      </c>
    </row>
    <row r="164" spans="1:15" x14ac:dyDescent="0.2">
      <c r="A164" s="157"/>
      <c r="B164" s="158"/>
      <c r="C164" s="206" t="s">
        <v>229</v>
      </c>
      <c r="D164" s="207"/>
      <c r="E164" s="207"/>
      <c r="F164" s="207"/>
      <c r="G164" s="208"/>
      <c r="O164" s="150">
        <v>3</v>
      </c>
    </row>
    <row r="165" spans="1:15" x14ac:dyDescent="0.2">
      <c r="A165" s="157"/>
      <c r="B165" s="158"/>
      <c r="C165" s="206" t="s">
        <v>230</v>
      </c>
      <c r="D165" s="207"/>
      <c r="E165" s="207"/>
      <c r="F165" s="207"/>
      <c r="G165" s="208"/>
      <c r="O165" s="150">
        <v>3</v>
      </c>
    </row>
    <row r="166" spans="1:15" x14ac:dyDescent="0.2">
      <c r="A166" s="157"/>
      <c r="B166" s="158"/>
      <c r="C166" s="206"/>
      <c r="D166" s="207"/>
      <c r="E166" s="207"/>
      <c r="F166" s="207"/>
      <c r="G166" s="208"/>
      <c r="O166" s="150">
        <v>3</v>
      </c>
    </row>
    <row r="167" spans="1:15" x14ac:dyDescent="0.2">
      <c r="A167" s="157"/>
      <c r="B167" s="158"/>
      <c r="C167" s="209" t="s">
        <v>161</v>
      </c>
      <c r="D167" s="210"/>
      <c r="E167" s="159">
        <v>0</v>
      </c>
      <c r="F167" s="160"/>
      <c r="G167" s="161"/>
      <c r="M167" s="162" t="s">
        <v>161</v>
      </c>
      <c r="O167" s="150"/>
    </row>
    <row r="168" spans="1:15" x14ac:dyDescent="0.2">
      <c r="A168" s="157"/>
      <c r="B168" s="158"/>
      <c r="C168" s="209" t="s">
        <v>231</v>
      </c>
      <c r="D168" s="210"/>
      <c r="E168" s="159">
        <v>230.4324</v>
      </c>
      <c r="F168" s="160"/>
      <c r="G168" s="161"/>
      <c r="M168" s="162" t="s">
        <v>231</v>
      </c>
      <c r="O168" s="150"/>
    </row>
    <row r="169" spans="1:15" x14ac:dyDescent="0.2">
      <c r="A169" s="157"/>
      <c r="B169" s="158"/>
      <c r="C169" s="209" t="s">
        <v>232</v>
      </c>
      <c r="D169" s="210"/>
      <c r="E169" s="159">
        <v>0</v>
      </c>
      <c r="F169" s="160"/>
      <c r="G169" s="161"/>
      <c r="M169" s="162" t="s">
        <v>232</v>
      </c>
      <c r="O169" s="150"/>
    </row>
    <row r="170" spans="1:15" x14ac:dyDescent="0.2">
      <c r="A170" s="157"/>
      <c r="B170" s="158"/>
      <c r="C170" s="209" t="s">
        <v>233</v>
      </c>
      <c r="D170" s="210"/>
      <c r="E170" s="159">
        <v>448.71199999999999</v>
      </c>
      <c r="F170" s="160"/>
      <c r="G170" s="161"/>
      <c r="M170" s="162" t="s">
        <v>233</v>
      </c>
      <c r="O170" s="150"/>
    </row>
    <row r="171" spans="1:15" x14ac:dyDescent="0.2">
      <c r="A171" s="157"/>
      <c r="B171" s="158"/>
      <c r="C171" s="209" t="s">
        <v>170</v>
      </c>
      <c r="D171" s="210"/>
      <c r="E171" s="159">
        <v>0</v>
      </c>
      <c r="F171" s="160"/>
      <c r="G171" s="161"/>
      <c r="M171" s="162" t="s">
        <v>170</v>
      </c>
      <c r="O171" s="150"/>
    </row>
    <row r="172" spans="1:15" x14ac:dyDescent="0.2">
      <c r="A172" s="157"/>
      <c r="B172" s="158"/>
      <c r="C172" s="209" t="s">
        <v>234</v>
      </c>
      <c r="D172" s="210"/>
      <c r="E172" s="159">
        <v>150.69999999999999</v>
      </c>
      <c r="F172" s="160"/>
      <c r="G172" s="161"/>
      <c r="M172" s="162" t="s">
        <v>234</v>
      </c>
      <c r="O172" s="150"/>
    </row>
    <row r="173" spans="1:15" x14ac:dyDescent="0.2">
      <c r="A173" s="157"/>
      <c r="B173" s="158"/>
      <c r="C173" s="209" t="s">
        <v>177</v>
      </c>
      <c r="D173" s="210"/>
      <c r="E173" s="159">
        <v>0</v>
      </c>
      <c r="F173" s="160"/>
      <c r="G173" s="161"/>
      <c r="M173" s="162" t="s">
        <v>177</v>
      </c>
      <c r="O173" s="150"/>
    </row>
    <row r="174" spans="1:15" x14ac:dyDescent="0.2">
      <c r="A174" s="157"/>
      <c r="B174" s="158"/>
      <c r="C174" s="209" t="s">
        <v>235</v>
      </c>
      <c r="D174" s="210"/>
      <c r="E174" s="159">
        <v>415.33800000000002</v>
      </c>
      <c r="F174" s="160"/>
      <c r="G174" s="161"/>
      <c r="M174" s="162" t="s">
        <v>235</v>
      </c>
      <c r="O174" s="150"/>
    </row>
    <row r="175" spans="1:15" x14ac:dyDescent="0.2">
      <c r="A175" s="157"/>
      <c r="B175" s="158"/>
      <c r="C175" s="209" t="s">
        <v>236</v>
      </c>
      <c r="D175" s="210"/>
      <c r="E175" s="159">
        <v>0</v>
      </c>
      <c r="F175" s="160"/>
      <c r="G175" s="161"/>
      <c r="M175" s="162" t="s">
        <v>236</v>
      </c>
      <c r="O175" s="150"/>
    </row>
    <row r="176" spans="1:15" x14ac:dyDescent="0.2">
      <c r="A176" s="157"/>
      <c r="B176" s="158"/>
      <c r="C176" s="209" t="s">
        <v>237</v>
      </c>
      <c r="D176" s="210"/>
      <c r="E176" s="159">
        <v>7.7</v>
      </c>
      <c r="F176" s="160"/>
      <c r="G176" s="161"/>
      <c r="M176" s="162" t="s">
        <v>237</v>
      </c>
      <c r="O176" s="150"/>
    </row>
    <row r="177" spans="1:104" x14ac:dyDescent="0.2">
      <c r="A177" s="157"/>
      <c r="B177" s="158"/>
      <c r="C177" s="209" t="s">
        <v>238</v>
      </c>
      <c r="D177" s="210"/>
      <c r="E177" s="159">
        <v>0</v>
      </c>
      <c r="F177" s="160"/>
      <c r="G177" s="161"/>
      <c r="M177" s="162" t="s">
        <v>238</v>
      </c>
      <c r="O177" s="150"/>
    </row>
    <row r="178" spans="1:104" x14ac:dyDescent="0.2">
      <c r="A178" s="157"/>
      <c r="B178" s="158"/>
      <c r="C178" s="209" t="s">
        <v>239</v>
      </c>
      <c r="D178" s="210"/>
      <c r="E178" s="159">
        <v>170.82</v>
      </c>
      <c r="F178" s="160"/>
      <c r="G178" s="161"/>
      <c r="M178" s="162" t="s">
        <v>239</v>
      </c>
      <c r="O178" s="150"/>
    </row>
    <row r="179" spans="1:104" ht="22.5" x14ac:dyDescent="0.2">
      <c r="A179" s="151">
        <v>40</v>
      </c>
      <c r="B179" s="152" t="s">
        <v>22</v>
      </c>
      <c r="C179" s="153" t="s">
        <v>240</v>
      </c>
      <c r="D179" s="154" t="s">
        <v>98</v>
      </c>
      <c r="E179" s="155">
        <v>1423.7023999999999</v>
      </c>
      <c r="F179" s="155">
        <v>0</v>
      </c>
      <c r="G179" s="156">
        <f>E179*F179</f>
        <v>0</v>
      </c>
      <c r="O179" s="150">
        <v>2</v>
      </c>
      <c r="AA179" s="123">
        <v>12</v>
      </c>
      <c r="AB179" s="123">
        <v>0</v>
      </c>
      <c r="AC179" s="123">
        <v>40</v>
      </c>
      <c r="AZ179" s="123">
        <v>1</v>
      </c>
      <c r="BA179" s="123">
        <f>IF(AZ179=1,G179,0)</f>
        <v>0</v>
      </c>
      <c r="BB179" s="123">
        <f>IF(AZ179=2,G179,0)</f>
        <v>0</v>
      </c>
      <c r="BC179" s="123">
        <f>IF(AZ179=3,G179,0)</f>
        <v>0</v>
      </c>
      <c r="BD179" s="123">
        <f>IF(AZ179=4,G179,0)</f>
        <v>0</v>
      </c>
      <c r="BE179" s="123">
        <f>IF(AZ179=5,G179,0)</f>
        <v>0</v>
      </c>
      <c r="CZ179" s="123">
        <v>0.29160000000000003</v>
      </c>
    </row>
    <row r="180" spans="1:104" x14ac:dyDescent="0.2">
      <c r="A180" s="157"/>
      <c r="B180" s="158"/>
      <c r="C180" s="212">
        <v>14237024</v>
      </c>
      <c r="D180" s="210"/>
      <c r="E180" s="159">
        <v>1423.7023999999999</v>
      </c>
      <c r="F180" s="160"/>
      <c r="G180" s="161"/>
      <c r="M180" s="181">
        <v>14237024</v>
      </c>
      <c r="O180" s="150"/>
    </row>
    <row r="181" spans="1:104" x14ac:dyDescent="0.2">
      <c r="A181" s="151">
        <v>41</v>
      </c>
      <c r="B181" s="152" t="s">
        <v>22</v>
      </c>
      <c r="C181" s="153" t="s">
        <v>241</v>
      </c>
      <c r="D181" s="154" t="s">
        <v>98</v>
      </c>
      <c r="E181" s="155">
        <v>1423.7023999999999</v>
      </c>
      <c r="F181" s="155">
        <v>0</v>
      </c>
      <c r="G181" s="156">
        <f>E181*F181</f>
        <v>0</v>
      </c>
      <c r="O181" s="150">
        <v>2</v>
      </c>
      <c r="AA181" s="123">
        <v>12</v>
      </c>
      <c r="AB181" s="123">
        <v>0</v>
      </c>
      <c r="AC181" s="123">
        <v>41</v>
      </c>
      <c r="AZ181" s="123">
        <v>1</v>
      </c>
      <c r="BA181" s="123">
        <f>IF(AZ181=1,G181,0)</f>
        <v>0</v>
      </c>
      <c r="BB181" s="123">
        <f>IF(AZ181=2,G181,0)</f>
        <v>0</v>
      </c>
      <c r="BC181" s="123">
        <f>IF(AZ181=3,G181,0)</f>
        <v>0</v>
      </c>
      <c r="BD181" s="123">
        <f>IF(AZ181=4,G181,0)</f>
        <v>0</v>
      </c>
      <c r="BE181" s="123">
        <f>IF(AZ181=5,G181,0)</f>
        <v>0</v>
      </c>
      <c r="CZ181" s="123">
        <v>0.18706</v>
      </c>
    </row>
    <row r="182" spans="1:104" x14ac:dyDescent="0.2">
      <c r="A182" s="157"/>
      <c r="B182" s="158"/>
      <c r="C182" s="212">
        <v>14237024</v>
      </c>
      <c r="D182" s="210"/>
      <c r="E182" s="159">
        <v>1423.7023999999999</v>
      </c>
      <c r="F182" s="160"/>
      <c r="G182" s="161"/>
      <c r="M182" s="181">
        <v>14237024</v>
      </c>
      <c r="O182" s="150"/>
    </row>
    <row r="183" spans="1:104" x14ac:dyDescent="0.2">
      <c r="A183" s="151">
        <v>42</v>
      </c>
      <c r="B183" s="152" t="s">
        <v>242</v>
      </c>
      <c r="C183" s="153" t="s">
        <v>243</v>
      </c>
      <c r="D183" s="154" t="s">
        <v>98</v>
      </c>
      <c r="E183" s="155">
        <v>1423.7023999999999</v>
      </c>
      <c r="F183" s="155">
        <v>0</v>
      </c>
      <c r="G183" s="156">
        <f>E183*F183</f>
        <v>0</v>
      </c>
      <c r="O183" s="150">
        <v>2</v>
      </c>
      <c r="AA183" s="123">
        <v>12</v>
      </c>
      <c r="AB183" s="123">
        <v>0</v>
      </c>
      <c r="AC183" s="123">
        <v>42</v>
      </c>
      <c r="AZ183" s="123">
        <v>1</v>
      </c>
      <c r="BA183" s="123">
        <f>IF(AZ183=1,G183,0)</f>
        <v>0</v>
      </c>
      <c r="BB183" s="123">
        <f>IF(AZ183=2,G183,0)</f>
        <v>0</v>
      </c>
      <c r="BC183" s="123">
        <f>IF(AZ183=3,G183,0)</f>
        <v>0</v>
      </c>
      <c r="BD183" s="123">
        <f>IF(AZ183=4,G183,0)</f>
        <v>0</v>
      </c>
      <c r="BE183" s="123">
        <f>IF(AZ183=5,G183,0)</f>
        <v>0</v>
      </c>
      <c r="CZ183" s="123">
        <v>0.11600000000000001</v>
      </c>
    </row>
    <row r="184" spans="1:104" x14ac:dyDescent="0.2">
      <c r="A184" s="157"/>
      <c r="B184" s="158"/>
      <c r="C184" s="212">
        <v>14237024</v>
      </c>
      <c r="D184" s="210"/>
      <c r="E184" s="159">
        <v>1423.7023999999999</v>
      </c>
      <c r="F184" s="160"/>
      <c r="G184" s="161"/>
      <c r="M184" s="181">
        <v>14237024</v>
      </c>
      <c r="O184" s="150"/>
    </row>
    <row r="185" spans="1:104" ht="22.5" x14ac:dyDescent="0.2">
      <c r="A185" s="151">
        <v>43</v>
      </c>
      <c r="B185" s="152" t="s">
        <v>212</v>
      </c>
      <c r="C185" s="153" t="s">
        <v>244</v>
      </c>
      <c r="D185" s="154" t="s">
        <v>159</v>
      </c>
      <c r="E185" s="155">
        <v>3201.4879999999998</v>
      </c>
      <c r="F185" s="155">
        <v>0</v>
      </c>
      <c r="G185" s="156">
        <f>E185*F185</f>
        <v>0</v>
      </c>
      <c r="O185" s="150">
        <v>2</v>
      </c>
      <c r="AA185" s="123">
        <v>12</v>
      </c>
      <c r="AB185" s="123">
        <v>0</v>
      </c>
      <c r="AC185" s="123">
        <v>43</v>
      </c>
      <c r="AZ185" s="123">
        <v>1</v>
      </c>
      <c r="BA185" s="123">
        <f>IF(AZ185=1,G185,0)</f>
        <v>0</v>
      </c>
      <c r="BB185" s="123">
        <f>IF(AZ185=2,G185,0)</f>
        <v>0</v>
      </c>
      <c r="BC185" s="123">
        <f>IF(AZ185=3,G185,0)</f>
        <v>0</v>
      </c>
      <c r="BD185" s="123">
        <f>IF(AZ185=4,G185,0)</f>
        <v>0</v>
      </c>
      <c r="BE185" s="123">
        <f>IF(AZ185=5,G185,0)</f>
        <v>0</v>
      </c>
      <c r="CZ185" s="123">
        <v>0</v>
      </c>
    </row>
    <row r="186" spans="1:104" x14ac:dyDescent="0.2">
      <c r="A186" s="157"/>
      <c r="B186" s="158"/>
      <c r="C186" s="209" t="s">
        <v>245</v>
      </c>
      <c r="D186" s="210"/>
      <c r="E186" s="159">
        <v>3201.4879999999998</v>
      </c>
      <c r="F186" s="160"/>
      <c r="G186" s="161"/>
      <c r="M186" s="162" t="s">
        <v>245</v>
      </c>
      <c r="O186" s="150"/>
    </row>
    <row r="187" spans="1:104" ht="22.5" x14ac:dyDescent="0.2">
      <c r="A187" s="151">
        <v>44</v>
      </c>
      <c r="B187" s="152" t="s">
        <v>215</v>
      </c>
      <c r="C187" s="153" t="s">
        <v>246</v>
      </c>
      <c r="D187" s="154" t="s">
        <v>98</v>
      </c>
      <c r="E187" s="155">
        <v>3521.9360000000001</v>
      </c>
      <c r="F187" s="155">
        <v>0</v>
      </c>
      <c r="G187" s="156">
        <f>E187*F187</f>
        <v>0</v>
      </c>
      <c r="O187" s="150">
        <v>2</v>
      </c>
      <c r="AA187" s="123">
        <v>12</v>
      </c>
      <c r="AB187" s="123">
        <v>0</v>
      </c>
      <c r="AC187" s="123">
        <v>44</v>
      </c>
      <c r="AZ187" s="123">
        <v>1</v>
      </c>
      <c r="BA187" s="123">
        <f>IF(AZ187=1,G187,0)</f>
        <v>0</v>
      </c>
      <c r="BB187" s="123">
        <f>IF(AZ187=2,G187,0)</f>
        <v>0</v>
      </c>
      <c r="BC187" s="123">
        <f>IF(AZ187=3,G187,0)</f>
        <v>0</v>
      </c>
      <c r="BD187" s="123">
        <f>IF(AZ187=4,G187,0)</f>
        <v>0</v>
      </c>
      <c r="BE187" s="123">
        <f>IF(AZ187=5,G187,0)</f>
        <v>0</v>
      </c>
      <c r="CZ187" s="123">
        <v>0</v>
      </c>
    </row>
    <row r="188" spans="1:104" x14ac:dyDescent="0.2">
      <c r="A188" s="157"/>
      <c r="B188" s="158"/>
      <c r="C188" s="209" t="s">
        <v>247</v>
      </c>
      <c r="D188" s="210"/>
      <c r="E188" s="159">
        <v>3521.9360000000001</v>
      </c>
      <c r="F188" s="160"/>
      <c r="G188" s="161"/>
      <c r="M188" s="162" t="s">
        <v>247</v>
      </c>
      <c r="O188" s="150"/>
    </row>
    <row r="189" spans="1:104" ht="22.5" x14ac:dyDescent="0.2">
      <c r="A189" s="151">
        <v>45</v>
      </c>
      <c r="B189" s="152" t="s">
        <v>22</v>
      </c>
      <c r="C189" s="153" t="s">
        <v>248</v>
      </c>
      <c r="D189" s="154" t="s">
        <v>98</v>
      </c>
      <c r="E189" s="155">
        <v>3521.9360000000001</v>
      </c>
      <c r="F189" s="155">
        <v>0</v>
      </c>
      <c r="G189" s="156">
        <f>E189*F189</f>
        <v>0</v>
      </c>
      <c r="O189" s="150">
        <v>2</v>
      </c>
      <c r="AA189" s="123">
        <v>12</v>
      </c>
      <c r="AB189" s="123">
        <v>0</v>
      </c>
      <c r="AC189" s="123">
        <v>45</v>
      </c>
      <c r="AZ189" s="123">
        <v>1</v>
      </c>
      <c r="BA189" s="123">
        <f>IF(AZ189=1,G189,0)</f>
        <v>0</v>
      </c>
      <c r="BB189" s="123">
        <f>IF(AZ189=2,G189,0)</f>
        <v>0</v>
      </c>
      <c r="BC189" s="123">
        <f>IF(AZ189=3,G189,0)</f>
        <v>0</v>
      </c>
      <c r="BD189" s="123">
        <f>IF(AZ189=4,G189,0)</f>
        <v>0</v>
      </c>
      <c r="BE189" s="123">
        <f>IF(AZ189=5,G189,0)</f>
        <v>0</v>
      </c>
      <c r="CZ189" s="123">
        <v>0</v>
      </c>
    </row>
    <row r="190" spans="1:104" x14ac:dyDescent="0.2">
      <c r="A190" s="157"/>
      <c r="B190" s="158"/>
      <c r="C190" s="209" t="s">
        <v>4</v>
      </c>
      <c r="D190" s="210"/>
      <c r="E190" s="159">
        <v>0</v>
      </c>
      <c r="F190" s="160"/>
      <c r="G190" s="161"/>
      <c r="M190" s="162" t="s">
        <v>4</v>
      </c>
      <c r="O190" s="150"/>
    </row>
    <row r="191" spans="1:104" x14ac:dyDescent="0.2">
      <c r="A191" s="157"/>
      <c r="B191" s="158"/>
      <c r="C191" s="209" t="s">
        <v>249</v>
      </c>
      <c r="D191" s="210"/>
      <c r="E191" s="159">
        <v>0</v>
      </c>
      <c r="F191" s="160"/>
      <c r="G191" s="161"/>
      <c r="M191" s="162" t="s">
        <v>249</v>
      </c>
      <c r="O191" s="150"/>
    </row>
    <row r="192" spans="1:104" x14ac:dyDescent="0.2">
      <c r="A192" s="157"/>
      <c r="B192" s="158"/>
      <c r="C192" s="209" t="s">
        <v>250</v>
      </c>
      <c r="D192" s="210"/>
      <c r="E192" s="159">
        <v>0</v>
      </c>
      <c r="F192" s="160"/>
      <c r="G192" s="161"/>
      <c r="M192" s="162" t="s">
        <v>250</v>
      </c>
      <c r="O192" s="150"/>
    </row>
    <row r="193" spans="1:15" x14ac:dyDescent="0.2">
      <c r="A193" s="157"/>
      <c r="B193" s="158"/>
      <c r="C193" s="209" t="s">
        <v>251</v>
      </c>
      <c r="D193" s="210"/>
      <c r="E193" s="159">
        <v>227.7</v>
      </c>
      <c r="F193" s="160"/>
      <c r="G193" s="161"/>
      <c r="M193" s="162" t="s">
        <v>251</v>
      </c>
      <c r="O193" s="150"/>
    </row>
    <row r="194" spans="1:15" x14ac:dyDescent="0.2">
      <c r="A194" s="157"/>
      <c r="B194" s="158"/>
      <c r="C194" s="209" t="s">
        <v>252</v>
      </c>
      <c r="D194" s="210"/>
      <c r="E194" s="159">
        <v>0</v>
      </c>
      <c r="F194" s="160"/>
      <c r="G194" s="161"/>
      <c r="M194" s="162" t="s">
        <v>252</v>
      </c>
      <c r="O194" s="150"/>
    </row>
    <row r="195" spans="1:15" x14ac:dyDescent="0.2">
      <c r="A195" s="157"/>
      <c r="B195" s="158"/>
      <c r="C195" s="209" t="s">
        <v>253</v>
      </c>
      <c r="D195" s="210"/>
      <c r="E195" s="159">
        <v>238.964</v>
      </c>
      <c r="F195" s="160"/>
      <c r="G195" s="161"/>
      <c r="M195" s="162" t="s">
        <v>253</v>
      </c>
      <c r="O195" s="150"/>
    </row>
    <row r="196" spans="1:15" x14ac:dyDescent="0.2">
      <c r="A196" s="157"/>
      <c r="B196" s="158"/>
      <c r="C196" s="209" t="s">
        <v>254</v>
      </c>
      <c r="D196" s="210"/>
      <c r="E196" s="159">
        <v>0</v>
      </c>
      <c r="F196" s="160"/>
      <c r="G196" s="161"/>
      <c r="M196" s="162" t="s">
        <v>254</v>
      </c>
      <c r="O196" s="150"/>
    </row>
    <row r="197" spans="1:15" x14ac:dyDescent="0.2">
      <c r="A197" s="157"/>
      <c r="B197" s="158"/>
      <c r="C197" s="209" t="s">
        <v>255</v>
      </c>
      <c r="D197" s="210"/>
      <c r="E197" s="159">
        <v>290.00400000000002</v>
      </c>
      <c r="F197" s="160"/>
      <c r="G197" s="161"/>
      <c r="M197" s="162" t="s">
        <v>255</v>
      </c>
      <c r="O197" s="150"/>
    </row>
    <row r="198" spans="1:15" x14ac:dyDescent="0.2">
      <c r="A198" s="157"/>
      <c r="B198" s="158"/>
      <c r="C198" s="209" t="s">
        <v>256</v>
      </c>
      <c r="D198" s="210"/>
      <c r="E198" s="159">
        <v>0</v>
      </c>
      <c r="F198" s="160"/>
      <c r="G198" s="161"/>
      <c r="M198" s="162" t="s">
        <v>256</v>
      </c>
      <c r="O198" s="150"/>
    </row>
    <row r="199" spans="1:15" x14ac:dyDescent="0.2">
      <c r="A199" s="157"/>
      <c r="B199" s="158"/>
      <c r="C199" s="209" t="s">
        <v>257</v>
      </c>
      <c r="D199" s="210"/>
      <c r="E199" s="159">
        <v>225.28</v>
      </c>
      <c r="F199" s="160"/>
      <c r="G199" s="161"/>
      <c r="M199" s="162" t="s">
        <v>257</v>
      </c>
      <c r="O199" s="150"/>
    </row>
    <row r="200" spans="1:15" x14ac:dyDescent="0.2">
      <c r="A200" s="157"/>
      <c r="B200" s="158"/>
      <c r="C200" s="209" t="s">
        <v>196</v>
      </c>
      <c r="D200" s="210"/>
      <c r="E200" s="159">
        <v>0</v>
      </c>
      <c r="F200" s="160"/>
      <c r="G200" s="161"/>
      <c r="M200" s="162" t="s">
        <v>196</v>
      </c>
      <c r="O200" s="150"/>
    </row>
    <row r="201" spans="1:15" x14ac:dyDescent="0.2">
      <c r="A201" s="157"/>
      <c r="B201" s="158"/>
      <c r="C201" s="209" t="s">
        <v>258</v>
      </c>
      <c r="D201" s="210"/>
      <c r="E201" s="159">
        <v>365.2</v>
      </c>
      <c r="F201" s="160"/>
      <c r="G201" s="161"/>
      <c r="M201" s="162" t="s">
        <v>258</v>
      </c>
      <c r="O201" s="150"/>
    </row>
    <row r="202" spans="1:15" x14ac:dyDescent="0.2">
      <c r="A202" s="157"/>
      <c r="B202" s="158"/>
      <c r="C202" s="209" t="s">
        <v>259</v>
      </c>
      <c r="D202" s="210"/>
      <c r="E202" s="159">
        <v>0</v>
      </c>
      <c r="F202" s="160"/>
      <c r="G202" s="161"/>
      <c r="M202" s="162" t="s">
        <v>259</v>
      </c>
      <c r="O202" s="150"/>
    </row>
    <row r="203" spans="1:15" x14ac:dyDescent="0.2">
      <c r="A203" s="157"/>
      <c r="B203" s="158"/>
      <c r="C203" s="209" t="s">
        <v>260</v>
      </c>
      <c r="D203" s="210"/>
      <c r="E203" s="159">
        <v>235.202</v>
      </c>
      <c r="F203" s="160"/>
      <c r="G203" s="161"/>
      <c r="M203" s="162" t="s">
        <v>260</v>
      </c>
      <c r="O203" s="150"/>
    </row>
    <row r="204" spans="1:15" x14ac:dyDescent="0.2">
      <c r="A204" s="157"/>
      <c r="B204" s="158"/>
      <c r="C204" s="209" t="s">
        <v>261</v>
      </c>
      <c r="D204" s="210"/>
      <c r="E204" s="159">
        <v>0</v>
      </c>
      <c r="F204" s="160"/>
      <c r="G204" s="161"/>
      <c r="M204" s="162" t="s">
        <v>261</v>
      </c>
      <c r="O204" s="150"/>
    </row>
    <row r="205" spans="1:15" x14ac:dyDescent="0.2">
      <c r="A205" s="157"/>
      <c r="B205" s="158"/>
      <c r="C205" s="209" t="s">
        <v>262</v>
      </c>
      <c r="D205" s="210"/>
      <c r="E205" s="159">
        <v>109.56</v>
      </c>
      <c r="F205" s="160"/>
      <c r="G205" s="161"/>
      <c r="M205" s="162" t="s">
        <v>262</v>
      </c>
      <c r="O205" s="150"/>
    </row>
    <row r="206" spans="1:15" x14ac:dyDescent="0.2">
      <c r="A206" s="157"/>
      <c r="B206" s="158"/>
      <c r="C206" s="209" t="s">
        <v>263</v>
      </c>
      <c r="D206" s="210"/>
      <c r="E206" s="159">
        <v>0</v>
      </c>
      <c r="F206" s="160"/>
      <c r="G206" s="161"/>
      <c r="M206" s="162" t="s">
        <v>263</v>
      </c>
      <c r="O206" s="150"/>
    </row>
    <row r="207" spans="1:15" x14ac:dyDescent="0.2">
      <c r="A207" s="157"/>
      <c r="B207" s="158"/>
      <c r="C207" s="209" t="s">
        <v>264</v>
      </c>
      <c r="D207" s="210"/>
      <c r="E207" s="159">
        <v>439.58199999999999</v>
      </c>
      <c r="F207" s="160"/>
      <c r="G207" s="161"/>
      <c r="M207" s="162" t="s">
        <v>264</v>
      </c>
      <c r="O207" s="150"/>
    </row>
    <row r="208" spans="1:15" x14ac:dyDescent="0.2">
      <c r="A208" s="157"/>
      <c r="B208" s="158"/>
      <c r="C208" s="209" t="s">
        <v>265</v>
      </c>
      <c r="D208" s="210"/>
      <c r="E208" s="159">
        <v>0</v>
      </c>
      <c r="F208" s="160"/>
      <c r="G208" s="161"/>
      <c r="M208" s="162" t="s">
        <v>265</v>
      </c>
      <c r="O208" s="150"/>
    </row>
    <row r="209" spans="1:104" x14ac:dyDescent="0.2">
      <c r="A209" s="157"/>
      <c r="B209" s="158"/>
      <c r="C209" s="209" t="s">
        <v>266</v>
      </c>
      <c r="D209" s="210"/>
      <c r="E209" s="159">
        <v>110.44</v>
      </c>
      <c r="F209" s="160"/>
      <c r="G209" s="161"/>
      <c r="M209" s="162" t="s">
        <v>266</v>
      </c>
      <c r="O209" s="150"/>
    </row>
    <row r="210" spans="1:104" x14ac:dyDescent="0.2">
      <c r="A210" s="157"/>
      <c r="B210" s="158"/>
      <c r="C210" s="209" t="s">
        <v>267</v>
      </c>
      <c r="D210" s="210"/>
      <c r="E210" s="159">
        <v>0</v>
      </c>
      <c r="F210" s="160"/>
      <c r="G210" s="161"/>
      <c r="M210" s="162" t="s">
        <v>267</v>
      </c>
      <c r="O210" s="150"/>
    </row>
    <row r="211" spans="1:104" x14ac:dyDescent="0.2">
      <c r="A211" s="157"/>
      <c r="B211" s="158"/>
      <c r="C211" s="209" t="s">
        <v>268</v>
      </c>
      <c r="D211" s="210"/>
      <c r="E211" s="159">
        <v>673.024</v>
      </c>
      <c r="F211" s="160"/>
      <c r="G211" s="161"/>
      <c r="M211" s="162" t="s">
        <v>268</v>
      </c>
      <c r="O211" s="150"/>
    </row>
    <row r="212" spans="1:104" x14ac:dyDescent="0.2">
      <c r="A212" s="157"/>
      <c r="B212" s="158"/>
      <c r="C212" s="209" t="s">
        <v>269</v>
      </c>
      <c r="D212" s="210"/>
      <c r="E212" s="159">
        <v>0</v>
      </c>
      <c r="F212" s="160"/>
      <c r="G212" s="161"/>
      <c r="M212" s="162" t="s">
        <v>269</v>
      </c>
      <c r="O212" s="150"/>
    </row>
    <row r="213" spans="1:104" x14ac:dyDescent="0.2">
      <c r="A213" s="157"/>
      <c r="B213" s="158"/>
      <c r="C213" s="209" t="s">
        <v>270</v>
      </c>
      <c r="D213" s="210"/>
      <c r="E213" s="159">
        <v>344.08</v>
      </c>
      <c r="F213" s="160"/>
      <c r="G213" s="161"/>
      <c r="M213" s="162" t="s">
        <v>270</v>
      </c>
      <c r="O213" s="150"/>
    </row>
    <row r="214" spans="1:104" x14ac:dyDescent="0.2">
      <c r="A214" s="157"/>
      <c r="B214" s="158"/>
      <c r="C214" s="209" t="s">
        <v>271</v>
      </c>
      <c r="D214" s="210"/>
      <c r="E214" s="159">
        <v>0</v>
      </c>
      <c r="F214" s="160"/>
      <c r="G214" s="161"/>
      <c r="M214" s="162" t="s">
        <v>271</v>
      </c>
      <c r="O214" s="150"/>
    </row>
    <row r="215" spans="1:104" x14ac:dyDescent="0.2">
      <c r="A215" s="157"/>
      <c r="B215" s="158"/>
      <c r="C215" s="209" t="s">
        <v>272</v>
      </c>
      <c r="D215" s="210"/>
      <c r="E215" s="159">
        <v>136.4</v>
      </c>
      <c r="F215" s="160"/>
      <c r="G215" s="161"/>
      <c r="M215" s="162" t="s">
        <v>272</v>
      </c>
      <c r="O215" s="150"/>
    </row>
    <row r="216" spans="1:104" x14ac:dyDescent="0.2">
      <c r="A216" s="157"/>
      <c r="B216" s="158"/>
      <c r="C216" s="209" t="s">
        <v>273</v>
      </c>
      <c r="D216" s="210"/>
      <c r="E216" s="159">
        <v>0</v>
      </c>
      <c r="F216" s="160"/>
      <c r="G216" s="161"/>
      <c r="M216" s="162" t="s">
        <v>273</v>
      </c>
      <c r="O216" s="150"/>
    </row>
    <row r="217" spans="1:104" x14ac:dyDescent="0.2">
      <c r="A217" s="157"/>
      <c r="B217" s="158"/>
      <c r="C217" s="209" t="s">
        <v>274</v>
      </c>
      <c r="D217" s="210"/>
      <c r="E217" s="159">
        <v>126.5</v>
      </c>
      <c r="F217" s="160"/>
      <c r="G217" s="161"/>
      <c r="M217" s="162" t="s">
        <v>274</v>
      </c>
      <c r="O217" s="150"/>
    </row>
    <row r="218" spans="1:104" ht="22.5" x14ac:dyDescent="0.2">
      <c r="A218" s="151">
        <v>46</v>
      </c>
      <c r="B218" s="152" t="s">
        <v>220</v>
      </c>
      <c r="C218" s="153" t="s">
        <v>275</v>
      </c>
      <c r="D218" s="154" t="s">
        <v>98</v>
      </c>
      <c r="E218" s="155">
        <v>3521.9360000000001</v>
      </c>
      <c r="F218" s="155">
        <v>0</v>
      </c>
      <c r="G218" s="156">
        <f>E218*F218</f>
        <v>0</v>
      </c>
      <c r="O218" s="150">
        <v>2</v>
      </c>
      <c r="AA218" s="123">
        <v>12</v>
      </c>
      <c r="AB218" s="123">
        <v>0</v>
      </c>
      <c r="AC218" s="123">
        <v>46</v>
      </c>
      <c r="AZ218" s="123">
        <v>1</v>
      </c>
      <c r="BA218" s="123">
        <f>IF(AZ218=1,G218,0)</f>
        <v>0</v>
      </c>
      <c r="BB218" s="123">
        <f>IF(AZ218=2,G218,0)</f>
        <v>0</v>
      </c>
      <c r="BC218" s="123">
        <f>IF(AZ218=3,G218,0)</f>
        <v>0</v>
      </c>
      <c r="BD218" s="123">
        <f>IF(AZ218=4,G218,0)</f>
        <v>0</v>
      </c>
      <c r="BE218" s="123">
        <f>IF(AZ218=5,G218,0)</f>
        <v>0</v>
      </c>
      <c r="CZ218" s="123">
        <v>0</v>
      </c>
    </row>
    <row r="219" spans="1:104" x14ac:dyDescent="0.2">
      <c r="A219" s="157"/>
      <c r="B219" s="158"/>
      <c r="C219" s="209" t="s">
        <v>247</v>
      </c>
      <c r="D219" s="210"/>
      <c r="E219" s="159">
        <v>3521.9360000000001</v>
      </c>
      <c r="F219" s="160"/>
      <c r="G219" s="161"/>
      <c r="M219" s="162" t="s">
        <v>247</v>
      </c>
      <c r="O219" s="150"/>
    </row>
    <row r="220" spans="1:104" x14ac:dyDescent="0.2">
      <c r="A220" s="151">
        <v>47</v>
      </c>
      <c r="B220" s="152" t="s">
        <v>218</v>
      </c>
      <c r="C220" s="153" t="s">
        <v>276</v>
      </c>
      <c r="D220" s="154" t="s">
        <v>98</v>
      </c>
      <c r="E220" s="155">
        <v>3521.9360000000001</v>
      </c>
      <c r="F220" s="155">
        <v>0</v>
      </c>
      <c r="G220" s="156">
        <f>E220*F220</f>
        <v>0</v>
      </c>
      <c r="O220" s="150">
        <v>2</v>
      </c>
      <c r="AA220" s="123">
        <v>12</v>
      </c>
      <c r="AB220" s="123">
        <v>0</v>
      </c>
      <c r="AC220" s="123">
        <v>47</v>
      </c>
      <c r="AZ220" s="123">
        <v>1</v>
      </c>
      <c r="BA220" s="123">
        <f>IF(AZ220=1,G220,0)</f>
        <v>0</v>
      </c>
      <c r="BB220" s="123">
        <f>IF(AZ220=2,G220,0)</f>
        <v>0</v>
      </c>
      <c r="BC220" s="123">
        <f>IF(AZ220=3,G220,0)</f>
        <v>0</v>
      </c>
      <c r="BD220" s="123">
        <f>IF(AZ220=4,G220,0)</f>
        <v>0</v>
      </c>
      <c r="BE220" s="123">
        <f>IF(AZ220=5,G220,0)</f>
        <v>0</v>
      </c>
      <c r="CZ220" s="123">
        <v>0</v>
      </c>
    </row>
    <row r="221" spans="1:104" x14ac:dyDescent="0.2">
      <c r="A221" s="157"/>
      <c r="B221" s="158"/>
      <c r="C221" s="209" t="s">
        <v>277</v>
      </c>
      <c r="D221" s="210"/>
      <c r="E221" s="159">
        <v>0</v>
      </c>
      <c r="F221" s="160"/>
      <c r="G221" s="161"/>
      <c r="M221" s="162" t="s">
        <v>277</v>
      </c>
      <c r="O221" s="150"/>
    </row>
    <row r="222" spans="1:104" x14ac:dyDescent="0.2">
      <c r="A222" s="157"/>
      <c r="B222" s="158"/>
      <c r="C222" s="211" t="s">
        <v>278</v>
      </c>
      <c r="D222" s="210"/>
      <c r="E222" s="182">
        <v>1324.98</v>
      </c>
      <c r="F222" s="160"/>
      <c r="G222" s="161"/>
      <c r="M222" s="162" t="s">
        <v>278</v>
      </c>
      <c r="O222" s="150"/>
    </row>
    <row r="223" spans="1:104" x14ac:dyDescent="0.2">
      <c r="A223" s="157"/>
      <c r="B223" s="158"/>
      <c r="C223" s="211" t="s">
        <v>279</v>
      </c>
      <c r="D223" s="210"/>
      <c r="E223" s="182">
        <v>275.89999999999998</v>
      </c>
      <c r="F223" s="160"/>
      <c r="G223" s="161"/>
      <c r="M223" s="162" t="s">
        <v>279</v>
      </c>
      <c r="O223" s="150"/>
    </row>
    <row r="224" spans="1:104" x14ac:dyDescent="0.2">
      <c r="A224" s="157"/>
      <c r="B224" s="158"/>
      <c r="C224" s="209" t="s">
        <v>280</v>
      </c>
      <c r="D224" s="210"/>
      <c r="E224" s="159">
        <v>1600.88</v>
      </c>
      <c r="F224" s="160"/>
      <c r="G224" s="161"/>
      <c r="M224" s="162" t="s">
        <v>280</v>
      </c>
      <c r="O224" s="150"/>
    </row>
    <row r="225" spans="1:104" x14ac:dyDescent="0.2">
      <c r="A225" s="157"/>
      <c r="B225" s="158"/>
      <c r="C225" s="209" t="s">
        <v>281</v>
      </c>
      <c r="D225" s="210"/>
      <c r="E225" s="159">
        <v>3521.9360000000001</v>
      </c>
      <c r="F225" s="160"/>
      <c r="G225" s="161"/>
      <c r="M225" s="162" t="s">
        <v>281</v>
      </c>
      <c r="O225" s="150"/>
    </row>
    <row r="226" spans="1:104" x14ac:dyDescent="0.2">
      <c r="A226" s="157"/>
      <c r="B226" s="158"/>
      <c r="C226" s="209" t="s">
        <v>277</v>
      </c>
      <c r="D226" s="210"/>
      <c r="E226" s="159">
        <v>0</v>
      </c>
      <c r="F226" s="160"/>
      <c r="G226" s="161"/>
      <c r="M226" s="162" t="s">
        <v>277</v>
      </c>
      <c r="O226" s="150"/>
    </row>
    <row r="227" spans="1:104" x14ac:dyDescent="0.2">
      <c r="A227" s="157"/>
      <c r="B227" s="158"/>
      <c r="C227" s="211"/>
      <c r="D227" s="210"/>
      <c r="E227" s="182">
        <v>0</v>
      </c>
      <c r="F227" s="160"/>
      <c r="G227" s="161"/>
      <c r="M227" s="162"/>
      <c r="O227" s="150"/>
    </row>
    <row r="228" spans="1:104" ht="22.5" x14ac:dyDescent="0.2">
      <c r="A228" s="151">
        <v>48</v>
      </c>
      <c r="B228" s="152" t="s">
        <v>22</v>
      </c>
      <c r="C228" s="153" t="s">
        <v>282</v>
      </c>
      <c r="D228" s="154" t="s">
        <v>98</v>
      </c>
      <c r="E228" s="155">
        <v>3521.9360000000001</v>
      </c>
      <c r="F228" s="155">
        <v>0</v>
      </c>
      <c r="G228" s="156">
        <f>E228*F228</f>
        <v>0</v>
      </c>
      <c r="O228" s="150">
        <v>2</v>
      </c>
      <c r="AA228" s="123">
        <v>12</v>
      </c>
      <c r="AB228" s="123">
        <v>0</v>
      </c>
      <c r="AC228" s="123">
        <v>48</v>
      </c>
      <c r="AZ228" s="123">
        <v>1</v>
      </c>
      <c r="BA228" s="123">
        <f>IF(AZ228=1,G228,0)</f>
        <v>0</v>
      </c>
      <c r="BB228" s="123">
        <f>IF(AZ228=2,G228,0)</f>
        <v>0</v>
      </c>
      <c r="BC228" s="123">
        <f>IF(AZ228=3,G228,0)</f>
        <v>0</v>
      </c>
      <c r="BD228" s="123">
        <f>IF(AZ228=4,G228,0)</f>
        <v>0</v>
      </c>
      <c r="BE228" s="123">
        <f>IF(AZ228=5,G228,0)</f>
        <v>0</v>
      </c>
      <c r="CZ228" s="123">
        <v>0.28899999999999998</v>
      </c>
    </row>
    <row r="229" spans="1:104" x14ac:dyDescent="0.2">
      <c r="A229" s="157"/>
      <c r="B229" s="158"/>
      <c r="C229" s="209" t="s">
        <v>247</v>
      </c>
      <c r="D229" s="210"/>
      <c r="E229" s="159">
        <v>3521.9360000000001</v>
      </c>
      <c r="F229" s="160"/>
      <c r="G229" s="161"/>
      <c r="M229" s="162" t="s">
        <v>247</v>
      </c>
      <c r="O229" s="150"/>
    </row>
    <row r="230" spans="1:104" ht="22.5" x14ac:dyDescent="0.2">
      <c r="A230" s="151">
        <v>49</v>
      </c>
      <c r="B230" s="152" t="s">
        <v>22</v>
      </c>
      <c r="C230" s="153" t="s">
        <v>283</v>
      </c>
      <c r="D230" s="154" t="s">
        <v>98</v>
      </c>
      <c r="E230" s="155">
        <v>3521.9360000000001</v>
      </c>
      <c r="F230" s="155">
        <v>0</v>
      </c>
      <c r="G230" s="156">
        <f>E230*F230</f>
        <v>0</v>
      </c>
      <c r="O230" s="150">
        <v>2</v>
      </c>
      <c r="AA230" s="123">
        <v>12</v>
      </c>
      <c r="AB230" s="123">
        <v>0</v>
      </c>
      <c r="AC230" s="123">
        <v>49</v>
      </c>
      <c r="AZ230" s="123">
        <v>1</v>
      </c>
      <c r="BA230" s="123">
        <f>IF(AZ230=1,G230,0)</f>
        <v>0</v>
      </c>
      <c r="BB230" s="123">
        <f>IF(AZ230=2,G230,0)</f>
        <v>0</v>
      </c>
      <c r="BC230" s="123">
        <f>IF(AZ230=3,G230,0)</f>
        <v>0</v>
      </c>
      <c r="BD230" s="123">
        <f>IF(AZ230=4,G230,0)</f>
        <v>0</v>
      </c>
      <c r="BE230" s="123">
        <f>IF(AZ230=5,G230,0)</f>
        <v>0</v>
      </c>
      <c r="CZ230" s="123">
        <v>0.29160000000000003</v>
      </c>
    </row>
    <row r="231" spans="1:104" x14ac:dyDescent="0.2">
      <c r="A231" s="151">
        <v>50</v>
      </c>
      <c r="B231" s="152" t="s">
        <v>22</v>
      </c>
      <c r="C231" s="153" t="s">
        <v>284</v>
      </c>
      <c r="D231" s="154" t="s">
        <v>98</v>
      </c>
      <c r="E231" s="155">
        <v>3521.9360000000001</v>
      </c>
      <c r="F231" s="155">
        <v>0</v>
      </c>
      <c r="G231" s="156">
        <f>E231*F231</f>
        <v>0</v>
      </c>
      <c r="O231" s="150">
        <v>2</v>
      </c>
      <c r="AA231" s="123">
        <v>12</v>
      </c>
      <c r="AB231" s="123">
        <v>0</v>
      </c>
      <c r="AC231" s="123">
        <v>50</v>
      </c>
      <c r="AZ231" s="123">
        <v>1</v>
      </c>
      <c r="BA231" s="123">
        <f>IF(AZ231=1,G231,0)</f>
        <v>0</v>
      </c>
      <c r="BB231" s="123">
        <f>IF(AZ231=2,G231,0)</f>
        <v>0</v>
      </c>
      <c r="BC231" s="123">
        <f>IF(AZ231=3,G231,0)</f>
        <v>0</v>
      </c>
      <c r="BD231" s="123">
        <f>IF(AZ231=4,G231,0)</f>
        <v>0</v>
      </c>
      <c r="BE231" s="123">
        <f>IF(AZ231=5,G231,0)</f>
        <v>0</v>
      </c>
      <c r="CZ231" s="123">
        <v>0.18706</v>
      </c>
    </row>
    <row r="232" spans="1:104" x14ac:dyDescent="0.2">
      <c r="A232" s="151">
        <v>51</v>
      </c>
      <c r="B232" s="152" t="s">
        <v>22</v>
      </c>
      <c r="C232" s="153" t="s">
        <v>285</v>
      </c>
      <c r="D232" s="154" t="s">
        <v>98</v>
      </c>
      <c r="E232" s="155">
        <v>3521.9360000000001</v>
      </c>
      <c r="F232" s="155">
        <v>0</v>
      </c>
      <c r="G232" s="156">
        <f>E232*F232</f>
        <v>0</v>
      </c>
      <c r="O232" s="150">
        <v>2</v>
      </c>
      <c r="AA232" s="123">
        <v>12</v>
      </c>
      <c r="AB232" s="123">
        <v>0</v>
      </c>
      <c r="AC232" s="123">
        <v>51</v>
      </c>
      <c r="AZ232" s="123">
        <v>1</v>
      </c>
      <c r="BA232" s="123">
        <f>IF(AZ232=1,G232,0)</f>
        <v>0</v>
      </c>
      <c r="BB232" s="123">
        <f>IF(AZ232=2,G232,0)</f>
        <v>0</v>
      </c>
      <c r="BC232" s="123">
        <f>IF(AZ232=3,G232,0)</f>
        <v>0</v>
      </c>
      <c r="BD232" s="123">
        <f>IF(AZ232=4,G232,0)</f>
        <v>0</v>
      </c>
      <c r="BE232" s="123">
        <f>IF(AZ232=5,G232,0)</f>
        <v>0</v>
      </c>
      <c r="CZ232" s="123">
        <v>0</v>
      </c>
    </row>
    <row r="233" spans="1:104" x14ac:dyDescent="0.2">
      <c r="A233" s="151">
        <v>52</v>
      </c>
      <c r="B233" s="152" t="s">
        <v>286</v>
      </c>
      <c r="C233" s="153" t="s">
        <v>287</v>
      </c>
      <c r="D233" s="154" t="s">
        <v>288</v>
      </c>
      <c r="E233" s="155">
        <v>54.243099999999998</v>
      </c>
      <c r="F233" s="155">
        <v>0</v>
      </c>
      <c r="G233" s="156">
        <f>E233*F233</f>
        <v>0</v>
      </c>
      <c r="O233" s="150">
        <v>2</v>
      </c>
      <c r="AA233" s="123">
        <v>12</v>
      </c>
      <c r="AB233" s="123">
        <v>0</v>
      </c>
      <c r="AC233" s="123">
        <v>52</v>
      </c>
      <c r="AZ233" s="123">
        <v>1</v>
      </c>
      <c r="BA233" s="123">
        <f>IF(AZ233=1,G233,0)</f>
        <v>0</v>
      </c>
      <c r="BB233" s="123">
        <f>IF(AZ233=2,G233,0)</f>
        <v>0</v>
      </c>
      <c r="BC233" s="123">
        <f>IF(AZ233=3,G233,0)</f>
        <v>0</v>
      </c>
      <c r="BD233" s="123">
        <f>IF(AZ233=4,G233,0)</f>
        <v>0</v>
      </c>
      <c r="BE233" s="123">
        <f>IF(AZ233=5,G233,0)</f>
        <v>0</v>
      </c>
      <c r="CZ233" s="123">
        <v>0</v>
      </c>
    </row>
    <row r="234" spans="1:104" x14ac:dyDescent="0.2">
      <c r="A234" s="157"/>
      <c r="B234" s="158"/>
      <c r="C234" s="209" t="s">
        <v>289</v>
      </c>
      <c r="D234" s="210"/>
      <c r="E234" s="159">
        <v>9.1829000000000001</v>
      </c>
      <c r="F234" s="160"/>
      <c r="G234" s="161"/>
      <c r="M234" s="162" t="s">
        <v>289</v>
      </c>
      <c r="O234" s="150"/>
    </row>
    <row r="235" spans="1:104" x14ac:dyDescent="0.2">
      <c r="A235" s="157"/>
      <c r="B235" s="158"/>
      <c r="C235" s="209" t="s">
        <v>290</v>
      </c>
      <c r="D235" s="210"/>
      <c r="E235" s="159">
        <v>45.060200000000002</v>
      </c>
      <c r="F235" s="160"/>
      <c r="G235" s="161"/>
      <c r="M235" s="162" t="s">
        <v>290</v>
      </c>
      <c r="O235" s="150"/>
    </row>
    <row r="236" spans="1:104" ht="22.5" x14ac:dyDescent="0.2">
      <c r="A236" s="151">
        <v>53</v>
      </c>
      <c r="B236" s="152" t="s">
        <v>291</v>
      </c>
      <c r="C236" s="153" t="s">
        <v>292</v>
      </c>
      <c r="D236" s="154" t="s">
        <v>288</v>
      </c>
      <c r="E236" s="155">
        <v>54.243099999999998</v>
      </c>
      <c r="F236" s="155">
        <v>0</v>
      </c>
      <c r="G236" s="156">
        <f>E236*F236</f>
        <v>0</v>
      </c>
      <c r="O236" s="150">
        <v>2</v>
      </c>
      <c r="AA236" s="123">
        <v>12</v>
      </c>
      <c r="AB236" s="123">
        <v>0</v>
      </c>
      <c r="AC236" s="123">
        <v>53</v>
      </c>
      <c r="AZ236" s="123">
        <v>1</v>
      </c>
      <c r="BA236" s="123">
        <f>IF(AZ236=1,G236,0)</f>
        <v>0</v>
      </c>
      <c r="BB236" s="123">
        <f>IF(AZ236=2,G236,0)</f>
        <v>0</v>
      </c>
      <c r="BC236" s="123">
        <f>IF(AZ236=3,G236,0)</f>
        <v>0</v>
      </c>
      <c r="BD236" s="123">
        <f>IF(AZ236=4,G236,0)</f>
        <v>0</v>
      </c>
      <c r="BE236" s="123">
        <f>IF(AZ236=5,G236,0)</f>
        <v>0</v>
      </c>
      <c r="CZ236" s="123">
        <v>0</v>
      </c>
    </row>
    <row r="237" spans="1:104" ht="22.5" x14ac:dyDescent="0.2">
      <c r="A237" s="151">
        <v>54</v>
      </c>
      <c r="B237" s="152" t="s">
        <v>293</v>
      </c>
      <c r="C237" s="153" t="s">
        <v>294</v>
      </c>
      <c r="D237" s="154" t="s">
        <v>288</v>
      </c>
      <c r="E237" s="155">
        <v>108.4862</v>
      </c>
      <c r="F237" s="155">
        <v>0</v>
      </c>
      <c r="G237" s="156">
        <f>E237*F237</f>
        <v>0</v>
      </c>
      <c r="O237" s="150">
        <v>2</v>
      </c>
      <c r="AA237" s="123">
        <v>12</v>
      </c>
      <c r="AB237" s="123">
        <v>0</v>
      </c>
      <c r="AC237" s="123">
        <v>54</v>
      </c>
      <c r="AZ237" s="123">
        <v>1</v>
      </c>
      <c r="BA237" s="123">
        <f>IF(AZ237=1,G237,0)</f>
        <v>0</v>
      </c>
      <c r="BB237" s="123">
        <f>IF(AZ237=2,G237,0)</f>
        <v>0</v>
      </c>
      <c r="BC237" s="123">
        <f>IF(AZ237=3,G237,0)</f>
        <v>0</v>
      </c>
      <c r="BD237" s="123">
        <f>IF(AZ237=4,G237,0)</f>
        <v>0</v>
      </c>
      <c r="BE237" s="123">
        <f>IF(AZ237=5,G237,0)</f>
        <v>0</v>
      </c>
      <c r="CZ237" s="123">
        <v>0</v>
      </c>
    </row>
    <row r="238" spans="1:104" x14ac:dyDescent="0.2">
      <c r="A238" s="157"/>
      <c r="B238" s="158"/>
      <c r="C238" s="209" t="s">
        <v>295</v>
      </c>
      <c r="D238" s="210"/>
      <c r="E238" s="159">
        <v>108.4862</v>
      </c>
      <c r="F238" s="160"/>
      <c r="G238" s="161"/>
      <c r="M238" s="162" t="s">
        <v>295</v>
      </c>
      <c r="O238" s="150"/>
    </row>
    <row r="239" spans="1:104" ht="22.5" x14ac:dyDescent="0.2">
      <c r="A239" s="151">
        <v>55</v>
      </c>
      <c r="B239" s="152" t="s">
        <v>286</v>
      </c>
      <c r="C239" s="153" t="s">
        <v>296</v>
      </c>
      <c r="D239" s="154" t="s">
        <v>288</v>
      </c>
      <c r="E239" s="155">
        <v>59.872900000000001</v>
      </c>
      <c r="F239" s="155">
        <v>0</v>
      </c>
      <c r="G239" s="156">
        <f>E239*F239</f>
        <v>0</v>
      </c>
      <c r="O239" s="150">
        <v>2</v>
      </c>
      <c r="AA239" s="123">
        <v>12</v>
      </c>
      <c r="AB239" s="123">
        <v>0</v>
      </c>
      <c r="AC239" s="123">
        <v>55</v>
      </c>
      <c r="AZ239" s="123">
        <v>1</v>
      </c>
      <c r="BA239" s="123">
        <f>IF(AZ239=1,G239,0)</f>
        <v>0</v>
      </c>
      <c r="BB239" s="123">
        <f>IF(AZ239=2,G239,0)</f>
        <v>0</v>
      </c>
      <c r="BC239" s="123">
        <f>IF(AZ239=3,G239,0)</f>
        <v>0</v>
      </c>
      <c r="BD239" s="123">
        <f>IF(AZ239=4,G239,0)</f>
        <v>0</v>
      </c>
      <c r="BE239" s="123">
        <f>IF(AZ239=5,G239,0)</f>
        <v>0</v>
      </c>
      <c r="CZ239" s="123">
        <v>0</v>
      </c>
    </row>
    <row r="240" spans="1:104" x14ac:dyDescent="0.2">
      <c r="A240" s="157"/>
      <c r="B240" s="158"/>
      <c r="C240" s="209" t="s">
        <v>297</v>
      </c>
      <c r="D240" s="210"/>
      <c r="E240" s="159">
        <v>22.7165</v>
      </c>
      <c r="F240" s="160"/>
      <c r="G240" s="161"/>
      <c r="M240" s="162" t="s">
        <v>297</v>
      </c>
      <c r="O240" s="150"/>
    </row>
    <row r="241" spans="1:104" x14ac:dyDescent="0.2">
      <c r="A241" s="157"/>
      <c r="B241" s="158"/>
      <c r="C241" s="209" t="s">
        <v>298</v>
      </c>
      <c r="D241" s="210"/>
      <c r="E241" s="159">
        <v>37.156399999999998</v>
      </c>
      <c r="F241" s="160"/>
      <c r="G241" s="161"/>
      <c r="M241" s="162" t="s">
        <v>298</v>
      </c>
      <c r="O241" s="150"/>
    </row>
    <row r="242" spans="1:104" x14ac:dyDescent="0.2">
      <c r="A242" s="151">
        <v>56</v>
      </c>
      <c r="B242" s="152" t="s">
        <v>291</v>
      </c>
      <c r="C242" s="153" t="s">
        <v>299</v>
      </c>
      <c r="D242" s="154" t="s">
        <v>288</v>
      </c>
      <c r="E242" s="155">
        <v>59.872900000000001</v>
      </c>
      <c r="F242" s="155">
        <v>0</v>
      </c>
      <c r="G242" s="156">
        <f>E242*F242</f>
        <v>0</v>
      </c>
      <c r="O242" s="150">
        <v>2</v>
      </c>
      <c r="AA242" s="123">
        <v>12</v>
      </c>
      <c r="AB242" s="123">
        <v>0</v>
      </c>
      <c r="AC242" s="123">
        <v>56</v>
      </c>
      <c r="AZ242" s="123">
        <v>1</v>
      </c>
      <c r="BA242" s="123">
        <f>IF(AZ242=1,G242,0)</f>
        <v>0</v>
      </c>
      <c r="BB242" s="123">
        <f>IF(AZ242=2,G242,0)</f>
        <v>0</v>
      </c>
      <c r="BC242" s="123">
        <f>IF(AZ242=3,G242,0)</f>
        <v>0</v>
      </c>
      <c r="BD242" s="123">
        <f>IF(AZ242=4,G242,0)</f>
        <v>0</v>
      </c>
      <c r="BE242" s="123">
        <f>IF(AZ242=5,G242,0)</f>
        <v>0</v>
      </c>
      <c r="CZ242" s="123">
        <v>0</v>
      </c>
    </row>
    <row r="243" spans="1:104" ht="22.5" x14ac:dyDescent="0.2">
      <c r="A243" s="151">
        <v>57</v>
      </c>
      <c r="B243" s="152" t="s">
        <v>293</v>
      </c>
      <c r="C243" s="153" t="s">
        <v>300</v>
      </c>
      <c r="D243" s="154" t="s">
        <v>288</v>
      </c>
      <c r="E243" s="155">
        <v>119.7458</v>
      </c>
      <c r="F243" s="155">
        <v>0</v>
      </c>
      <c r="G243" s="156">
        <f>E243*F243</f>
        <v>0</v>
      </c>
      <c r="O243" s="150">
        <v>2</v>
      </c>
      <c r="AA243" s="123">
        <v>12</v>
      </c>
      <c r="AB243" s="123">
        <v>0</v>
      </c>
      <c r="AC243" s="123">
        <v>57</v>
      </c>
      <c r="AZ243" s="123">
        <v>1</v>
      </c>
      <c r="BA243" s="123">
        <f>IF(AZ243=1,G243,0)</f>
        <v>0</v>
      </c>
      <c r="BB243" s="123">
        <f>IF(AZ243=2,G243,0)</f>
        <v>0</v>
      </c>
      <c r="BC243" s="123">
        <f>IF(AZ243=3,G243,0)</f>
        <v>0</v>
      </c>
      <c r="BD243" s="123">
        <f>IF(AZ243=4,G243,0)</f>
        <v>0</v>
      </c>
      <c r="BE243" s="123">
        <f>IF(AZ243=5,G243,0)</f>
        <v>0</v>
      </c>
      <c r="CZ243" s="123">
        <v>0</v>
      </c>
    </row>
    <row r="244" spans="1:104" x14ac:dyDescent="0.2">
      <c r="A244" s="157"/>
      <c r="B244" s="158"/>
      <c r="C244" s="209" t="s">
        <v>301</v>
      </c>
      <c r="D244" s="210"/>
      <c r="E244" s="159">
        <v>119.7458</v>
      </c>
      <c r="F244" s="160"/>
      <c r="G244" s="161"/>
      <c r="M244" s="162" t="s">
        <v>301</v>
      </c>
      <c r="O244" s="150"/>
    </row>
    <row r="245" spans="1:104" x14ac:dyDescent="0.2">
      <c r="A245" s="151">
        <v>58</v>
      </c>
      <c r="B245" s="152" t="s">
        <v>302</v>
      </c>
      <c r="C245" s="153" t="s">
        <v>303</v>
      </c>
      <c r="D245" s="154" t="s">
        <v>288</v>
      </c>
      <c r="E245" s="155">
        <v>114.116</v>
      </c>
      <c r="F245" s="155">
        <v>0</v>
      </c>
      <c r="G245" s="156">
        <f>E245*F245</f>
        <v>0</v>
      </c>
      <c r="O245" s="150">
        <v>2</v>
      </c>
      <c r="AA245" s="123">
        <v>12</v>
      </c>
      <c r="AB245" s="123">
        <v>0</v>
      </c>
      <c r="AC245" s="123">
        <v>58</v>
      </c>
      <c r="AZ245" s="123">
        <v>1</v>
      </c>
      <c r="BA245" s="123">
        <f>IF(AZ245=1,G245,0)</f>
        <v>0</v>
      </c>
      <c r="BB245" s="123">
        <f>IF(AZ245=2,G245,0)</f>
        <v>0</v>
      </c>
      <c r="BC245" s="123">
        <f>IF(AZ245=3,G245,0)</f>
        <v>0</v>
      </c>
      <c r="BD245" s="123">
        <f>IF(AZ245=4,G245,0)</f>
        <v>0</v>
      </c>
      <c r="BE245" s="123">
        <f>IF(AZ245=5,G245,0)</f>
        <v>0</v>
      </c>
      <c r="CZ245" s="123">
        <v>0</v>
      </c>
    </row>
    <row r="246" spans="1:104" x14ac:dyDescent="0.2">
      <c r="A246" s="157"/>
      <c r="B246" s="158"/>
      <c r="C246" s="209" t="s">
        <v>304</v>
      </c>
      <c r="D246" s="210"/>
      <c r="E246" s="159">
        <v>114.116</v>
      </c>
      <c r="F246" s="160"/>
      <c r="G246" s="161"/>
      <c r="M246" s="162" t="s">
        <v>304</v>
      </c>
      <c r="O246" s="150"/>
    </row>
    <row r="247" spans="1:104" x14ac:dyDescent="0.2">
      <c r="A247" s="151">
        <v>59</v>
      </c>
      <c r="B247" s="152" t="s">
        <v>305</v>
      </c>
      <c r="C247" s="153" t="s">
        <v>306</v>
      </c>
      <c r="D247" s="154" t="s">
        <v>288</v>
      </c>
      <c r="E247" s="155">
        <v>114.116</v>
      </c>
      <c r="F247" s="155">
        <v>0</v>
      </c>
      <c r="G247" s="156">
        <f>E247*F247</f>
        <v>0</v>
      </c>
      <c r="O247" s="150">
        <v>2</v>
      </c>
      <c r="AA247" s="123">
        <v>12</v>
      </c>
      <c r="AB247" s="123">
        <v>0</v>
      </c>
      <c r="AC247" s="123">
        <v>59</v>
      </c>
      <c r="AZ247" s="123">
        <v>1</v>
      </c>
      <c r="BA247" s="123">
        <f>IF(AZ247=1,G247,0)</f>
        <v>0</v>
      </c>
      <c r="BB247" s="123">
        <f>IF(AZ247=2,G247,0)</f>
        <v>0</v>
      </c>
      <c r="BC247" s="123">
        <f>IF(AZ247=3,G247,0)</f>
        <v>0</v>
      </c>
      <c r="BD247" s="123">
        <f>IF(AZ247=4,G247,0)</f>
        <v>0</v>
      </c>
      <c r="BE247" s="123">
        <f>IF(AZ247=5,G247,0)</f>
        <v>0</v>
      </c>
      <c r="CZ247" s="123">
        <v>0</v>
      </c>
    </row>
    <row r="248" spans="1:104" x14ac:dyDescent="0.2">
      <c r="A248" s="157"/>
      <c r="B248" s="158"/>
      <c r="C248" s="209" t="s">
        <v>304</v>
      </c>
      <c r="D248" s="210"/>
      <c r="E248" s="159">
        <v>114.116</v>
      </c>
      <c r="F248" s="160"/>
      <c r="G248" s="161"/>
      <c r="M248" s="162" t="s">
        <v>304</v>
      </c>
      <c r="O248" s="150"/>
    </row>
    <row r="249" spans="1:104" x14ac:dyDescent="0.2">
      <c r="A249" s="163"/>
      <c r="B249" s="164" t="s">
        <v>69</v>
      </c>
      <c r="C249" s="165" t="str">
        <f>CONCATENATE(B146," ",C146)</f>
        <v>5 Komunikace</v>
      </c>
      <c r="D249" s="163"/>
      <c r="E249" s="166"/>
      <c r="F249" s="166"/>
      <c r="G249" s="167">
        <f>SUM(G146:G248)</f>
        <v>0</v>
      </c>
      <c r="O249" s="150">
        <v>4</v>
      </c>
      <c r="BA249" s="168">
        <f>SUM(BA146:BA248)</f>
        <v>0</v>
      </c>
      <c r="BB249" s="168">
        <f>SUM(BB146:BB248)</f>
        <v>0</v>
      </c>
      <c r="BC249" s="168">
        <f>SUM(BC146:BC248)</f>
        <v>0</v>
      </c>
      <c r="BD249" s="168">
        <f>SUM(BD146:BD248)</f>
        <v>0</v>
      </c>
      <c r="BE249" s="168">
        <f>SUM(BE146:BE248)</f>
        <v>0</v>
      </c>
    </row>
    <row r="250" spans="1:104" x14ac:dyDescent="0.2">
      <c r="A250" s="143" t="s">
        <v>65</v>
      </c>
      <c r="B250" s="144" t="s">
        <v>307</v>
      </c>
      <c r="C250" s="145" t="s">
        <v>308</v>
      </c>
      <c r="D250" s="146"/>
      <c r="E250" s="147"/>
      <c r="F250" s="147"/>
      <c r="G250" s="148"/>
      <c r="H250" s="149"/>
      <c r="I250" s="149"/>
      <c r="O250" s="150">
        <v>1</v>
      </c>
    </row>
    <row r="251" spans="1:104" x14ac:dyDescent="0.2">
      <c r="A251" s="151">
        <v>60</v>
      </c>
      <c r="B251" s="152" t="s">
        <v>309</v>
      </c>
      <c r="C251" s="153" t="s">
        <v>310</v>
      </c>
      <c r="D251" s="154" t="s">
        <v>159</v>
      </c>
      <c r="E251" s="155">
        <v>149.85599999999999</v>
      </c>
      <c r="F251" s="155">
        <v>0</v>
      </c>
      <c r="G251" s="156">
        <f>E251*F251</f>
        <v>0</v>
      </c>
      <c r="O251" s="150">
        <v>2</v>
      </c>
      <c r="AA251" s="123">
        <v>12</v>
      </c>
      <c r="AB251" s="123">
        <v>0</v>
      </c>
      <c r="AC251" s="123">
        <v>60</v>
      </c>
      <c r="AZ251" s="123">
        <v>1</v>
      </c>
      <c r="BA251" s="123">
        <f>IF(AZ251=1,G251,0)</f>
        <v>0</v>
      </c>
      <c r="BB251" s="123">
        <f>IF(AZ251=2,G251,0)</f>
        <v>0</v>
      </c>
      <c r="BC251" s="123">
        <f>IF(AZ251=3,G251,0)</f>
        <v>0</v>
      </c>
      <c r="BD251" s="123">
        <f>IF(AZ251=4,G251,0)</f>
        <v>0</v>
      </c>
      <c r="BE251" s="123">
        <f>IF(AZ251=5,G251,0)</f>
        <v>0</v>
      </c>
      <c r="CZ251" s="123">
        <v>0</v>
      </c>
    </row>
    <row r="252" spans="1:104" x14ac:dyDescent="0.2">
      <c r="A252" s="157"/>
      <c r="B252" s="158"/>
      <c r="C252" s="206" t="s">
        <v>311</v>
      </c>
      <c r="D252" s="207"/>
      <c r="E252" s="207"/>
      <c r="F252" s="207"/>
      <c r="G252" s="208"/>
      <c r="O252" s="150">
        <v>3</v>
      </c>
    </row>
    <row r="253" spans="1:104" x14ac:dyDescent="0.2">
      <c r="A253" s="157"/>
      <c r="B253" s="158"/>
      <c r="C253" s="209" t="s">
        <v>312</v>
      </c>
      <c r="D253" s="210"/>
      <c r="E253" s="159">
        <v>149.85599999999999</v>
      </c>
      <c r="F253" s="160"/>
      <c r="G253" s="161"/>
      <c r="M253" s="162" t="s">
        <v>312</v>
      </c>
      <c r="O253" s="150"/>
    </row>
    <row r="254" spans="1:104" x14ac:dyDescent="0.2">
      <c r="A254" s="151">
        <v>61</v>
      </c>
      <c r="B254" s="152" t="s">
        <v>22</v>
      </c>
      <c r="C254" s="153" t="s">
        <v>313</v>
      </c>
      <c r="D254" s="154" t="s">
        <v>159</v>
      </c>
      <c r="E254" s="155">
        <v>151.3546</v>
      </c>
      <c r="F254" s="155">
        <v>0</v>
      </c>
      <c r="G254" s="156">
        <f>E254*F254</f>
        <v>0</v>
      </c>
      <c r="O254" s="150">
        <v>2</v>
      </c>
      <c r="AA254" s="123">
        <v>12</v>
      </c>
      <c r="AB254" s="123">
        <v>1</v>
      </c>
      <c r="AC254" s="123">
        <v>61</v>
      </c>
      <c r="AZ254" s="123">
        <v>1</v>
      </c>
      <c r="BA254" s="123">
        <f>IF(AZ254=1,G254,0)</f>
        <v>0</v>
      </c>
      <c r="BB254" s="123">
        <f>IF(AZ254=2,G254,0)</f>
        <v>0</v>
      </c>
      <c r="BC254" s="123">
        <f>IF(AZ254=3,G254,0)</f>
        <v>0</v>
      </c>
      <c r="BD254" s="123">
        <f>IF(AZ254=4,G254,0)</f>
        <v>0</v>
      </c>
      <c r="BE254" s="123">
        <f>IF(AZ254=5,G254,0)</f>
        <v>0</v>
      </c>
      <c r="CZ254" s="123">
        <v>1.06E-3</v>
      </c>
    </row>
    <row r="255" spans="1:104" x14ac:dyDescent="0.2">
      <c r="A255" s="157"/>
      <c r="B255" s="158"/>
      <c r="C255" s="209" t="s">
        <v>314</v>
      </c>
      <c r="D255" s="210"/>
      <c r="E255" s="159">
        <v>151.3546</v>
      </c>
      <c r="F255" s="160"/>
      <c r="G255" s="161"/>
      <c r="M255" s="162" t="s">
        <v>314</v>
      </c>
      <c r="O255" s="150"/>
    </row>
    <row r="256" spans="1:104" x14ac:dyDescent="0.2">
      <c r="A256" s="151">
        <v>62</v>
      </c>
      <c r="B256" s="152" t="s">
        <v>315</v>
      </c>
      <c r="C256" s="153" t="s">
        <v>316</v>
      </c>
      <c r="D256" s="154" t="s">
        <v>159</v>
      </c>
      <c r="E256" s="155">
        <v>15.69</v>
      </c>
      <c r="F256" s="155">
        <v>0</v>
      </c>
      <c r="G256" s="156">
        <f>E256*F256</f>
        <v>0</v>
      </c>
      <c r="O256" s="150">
        <v>2</v>
      </c>
      <c r="AA256" s="123">
        <v>12</v>
      </c>
      <c r="AB256" s="123">
        <v>0</v>
      </c>
      <c r="AC256" s="123">
        <v>62</v>
      </c>
      <c r="AZ256" s="123">
        <v>1</v>
      </c>
      <c r="BA256" s="123">
        <f>IF(AZ256=1,G256,0)</f>
        <v>0</v>
      </c>
      <c r="BB256" s="123">
        <f>IF(AZ256=2,G256,0)</f>
        <v>0</v>
      </c>
      <c r="BC256" s="123">
        <f>IF(AZ256=3,G256,0)</f>
        <v>0</v>
      </c>
      <c r="BD256" s="123">
        <f>IF(AZ256=4,G256,0)</f>
        <v>0</v>
      </c>
      <c r="BE256" s="123">
        <f>IF(AZ256=5,G256,0)</f>
        <v>0</v>
      </c>
      <c r="CZ256" s="123">
        <v>1.1E-4</v>
      </c>
    </row>
    <row r="257" spans="1:104" x14ac:dyDescent="0.2">
      <c r="A257" s="157"/>
      <c r="B257" s="158"/>
      <c r="C257" s="206" t="s">
        <v>317</v>
      </c>
      <c r="D257" s="207"/>
      <c r="E257" s="207"/>
      <c r="F257" s="207"/>
      <c r="G257" s="208"/>
      <c r="O257" s="150">
        <v>3</v>
      </c>
    </row>
    <row r="258" spans="1:104" x14ac:dyDescent="0.2">
      <c r="A258" s="151">
        <v>63</v>
      </c>
      <c r="B258" s="152" t="s">
        <v>22</v>
      </c>
      <c r="C258" s="153" t="s">
        <v>318</v>
      </c>
      <c r="D258" s="154" t="s">
        <v>188</v>
      </c>
      <c r="E258" s="155">
        <v>16.160699999999999</v>
      </c>
      <c r="F258" s="155">
        <v>0</v>
      </c>
      <c r="G258" s="156">
        <f>E258*F258</f>
        <v>0</v>
      </c>
      <c r="O258" s="150">
        <v>2</v>
      </c>
      <c r="AA258" s="123">
        <v>12</v>
      </c>
      <c r="AB258" s="123">
        <v>1</v>
      </c>
      <c r="AC258" s="123">
        <v>63</v>
      </c>
      <c r="AZ258" s="123">
        <v>1</v>
      </c>
      <c r="BA258" s="123">
        <f>IF(AZ258=1,G258,0)</f>
        <v>0</v>
      </c>
      <c r="BB258" s="123">
        <f>IF(AZ258=2,G258,0)</f>
        <v>0</v>
      </c>
      <c r="BC258" s="123">
        <f>IF(AZ258=3,G258,0)</f>
        <v>0</v>
      </c>
      <c r="BD258" s="123">
        <f>IF(AZ258=4,G258,0)</f>
        <v>0</v>
      </c>
      <c r="BE258" s="123">
        <f>IF(AZ258=5,G258,0)</f>
        <v>0</v>
      </c>
      <c r="CZ258" s="123">
        <v>4.4000000000000003E-3</v>
      </c>
    </row>
    <row r="259" spans="1:104" x14ac:dyDescent="0.2">
      <c r="A259" s="157"/>
      <c r="B259" s="158"/>
      <c r="C259" s="209" t="s">
        <v>319</v>
      </c>
      <c r="D259" s="210"/>
      <c r="E259" s="159">
        <v>16.160699999999999</v>
      </c>
      <c r="F259" s="160"/>
      <c r="G259" s="161"/>
      <c r="M259" s="162" t="s">
        <v>319</v>
      </c>
      <c r="O259" s="150"/>
    </row>
    <row r="260" spans="1:104" x14ac:dyDescent="0.2">
      <c r="A260" s="151">
        <v>64</v>
      </c>
      <c r="B260" s="152" t="s">
        <v>320</v>
      </c>
      <c r="C260" s="153" t="s">
        <v>321</v>
      </c>
      <c r="D260" s="154" t="s">
        <v>159</v>
      </c>
      <c r="E260" s="155">
        <v>4083.93</v>
      </c>
      <c r="F260" s="155">
        <v>0</v>
      </c>
      <c r="G260" s="156">
        <f>E260*F260</f>
        <v>0</v>
      </c>
      <c r="O260" s="150">
        <v>2</v>
      </c>
      <c r="AA260" s="123">
        <v>12</v>
      </c>
      <c r="AB260" s="123">
        <v>0</v>
      </c>
      <c r="AC260" s="123">
        <v>64</v>
      </c>
      <c r="AZ260" s="123">
        <v>1</v>
      </c>
      <c r="BA260" s="123">
        <f>IF(AZ260=1,G260,0)</f>
        <v>0</v>
      </c>
      <c r="BB260" s="123">
        <f>IF(AZ260=2,G260,0)</f>
        <v>0</v>
      </c>
      <c r="BC260" s="123">
        <f>IF(AZ260=3,G260,0)</f>
        <v>0</v>
      </c>
      <c r="BD260" s="123">
        <f>IF(AZ260=4,G260,0)</f>
        <v>0</v>
      </c>
      <c r="BE260" s="123">
        <f>IF(AZ260=5,G260,0)</f>
        <v>0</v>
      </c>
      <c r="CZ260" s="123">
        <v>0</v>
      </c>
    </row>
    <row r="261" spans="1:104" x14ac:dyDescent="0.2">
      <c r="A261" s="157"/>
      <c r="B261" s="158"/>
      <c r="C261" s="206" t="s">
        <v>322</v>
      </c>
      <c r="D261" s="207"/>
      <c r="E261" s="207"/>
      <c r="F261" s="207"/>
      <c r="G261" s="208"/>
      <c r="O261" s="150">
        <v>3</v>
      </c>
    </row>
    <row r="262" spans="1:104" x14ac:dyDescent="0.2">
      <c r="A262" s="157"/>
      <c r="B262" s="158"/>
      <c r="C262" s="209" t="s">
        <v>323</v>
      </c>
      <c r="D262" s="210"/>
      <c r="E262" s="159">
        <v>4083.93</v>
      </c>
      <c r="F262" s="160"/>
      <c r="G262" s="161"/>
      <c r="M262" s="162" t="s">
        <v>323</v>
      </c>
      <c r="O262" s="150"/>
    </row>
    <row r="263" spans="1:104" x14ac:dyDescent="0.2">
      <c r="A263" s="151">
        <v>65</v>
      </c>
      <c r="B263" s="152" t="s">
        <v>22</v>
      </c>
      <c r="C263" s="153" t="s">
        <v>324</v>
      </c>
      <c r="D263" s="154" t="s">
        <v>159</v>
      </c>
      <c r="E263" s="155">
        <v>4206.4479000000001</v>
      </c>
      <c r="F263" s="155">
        <v>0</v>
      </c>
      <c r="G263" s="156">
        <f>E263*F263</f>
        <v>0</v>
      </c>
      <c r="O263" s="150">
        <v>2</v>
      </c>
      <c r="AA263" s="123">
        <v>12</v>
      </c>
      <c r="AB263" s="123">
        <v>1</v>
      </c>
      <c r="AC263" s="123">
        <v>65</v>
      </c>
      <c r="AZ263" s="123">
        <v>1</v>
      </c>
      <c r="BA263" s="123">
        <f>IF(AZ263=1,G263,0)</f>
        <v>0</v>
      </c>
      <c r="BB263" s="123">
        <f>IF(AZ263=2,G263,0)</f>
        <v>0</v>
      </c>
      <c r="BC263" s="123">
        <f>IF(AZ263=3,G263,0)</f>
        <v>0</v>
      </c>
      <c r="BD263" s="123">
        <f>IF(AZ263=4,G263,0)</f>
        <v>0</v>
      </c>
      <c r="BE263" s="123">
        <f>IF(AZ263=5,G263,0)</f>
        <v>0</v>
      </c>
      <c r="CZ263" s="123">
        <v>1.0699999999999999E-2</v>
      </c>
    </row>
    <row r="264" spans="1:104" x14ac:dyDescent="0.2">
      <c r="A264" s="157"/>
      <c r="B264" s="158"/>
      <c r="C264" s="209" t="s">
        <v>325</v>
      </c>
      <c r="D264" s="210"/>
      <c r="E264" s="159">
        <v>4206.4479000000001</v>
      </c>
      <c r="F264" s="160"/>
      <c r="G264" s="161"/>
      <c r="M264" s="162" t="s">
        <v>325</v>
      </c>
      <c r="O264" s="150"/>
    </row>
    <row r="265" spans="1:104" ht="22.5" x14ac:dyDescent="0.2">
      <c r="A265" s="151">
        <v>66</v>
      </c>
      <c r="B265" s="152" t="s">
        <v>326</v>
      </c>
      <c r="C265" s="153" t="s">
        <v>327</v>
      </c>
      <c r="D265" s="154" t="s">
        <v>188</v>
      </c>
      <c r="E265" s="155">
        <v>239</v>
      </c>
      <c r="F265" s="155">
        <v>0</v>
      </c>
      <c r="G265" s="156">
        <f>E265*F265</f>
        <v>0</v>
      </c>
      <c r="O265" s="150">
        <v>2</v>
      </c>
      <c r="AA265" s="123">
        <v>12</v>
      </c>
      <c r="AB265" s="123">
        <v>0</v>
      </c>
      <c r="AC265" s="123">
        <v>66</v>
      </c>
      <c r="AZ265" s="123">
        <v>1</v>
      </c>
      <c r="BA265" s="123">
        <f>IF(AZ265=1,G265,0)</f>
        <v>0</v>
      </c>
      <c r="BB265" s="123">
        <f>IF(AZ265=2,G265,0)</f>
        <v>0</v>
      </c>
      <c r="BC265" s="123">
        <f>IF(AZ265=3,G265,0)</f>
        <v>0</v>
      </c>
      <c r="BD265" s="123">
        <f>IF(AZ265=4,G265,0)</f>
        <v>0</v>
      </c>
      <c r="BE265" s="123">
        <f>IF(AZ265=5,G265,0)</f>
        <v>0</v>
      </c>
      <c r="CZ265" s="123">
        <v>0</v>
      </c>
    </row>
    <row r="266" spans="1:104" x14ac:dyDescent="0.2">
      <c r="A266" s="157"/>
      <c r="B266" s="158"/>
      <c r="C266" s="206" t="s">
        <v>328</v>
      </c>
      <c r="D266" s="207"/>
      <c r="E266" s="207"/>
      <c r="F266" s="207"/>
      <c r="G266" s="208"/>
      <c r="O266" s="150">
        <v>3</v>
      </c>
    </row>
    <row r="267" spans="1:104" x14ac:dyDescent="0.2">
      <c r="A267" s="157"/>
      <c r="B267" s="158"/>
      <c r="C267" s="209" t="s">
        <v>329</v>
      </c>
      <c r="D267" s="210"/>
      <c r="E267" s="159">
        <v>239</v>
      </c>
      <c r="F267" s="160"/>
      <c r="G267" s="161"/>
      <c r="M267" s="162" t="s">
        <v>329</v>
      </c>
      <c r="O267" s="150"/>
    </row>
    <row r="268" spans="1:104" ht="22.5" x14ac:dyDescent="0.2">
      <c r="A268" s="151">
        <v>67</v>
      </c>
      <c r="B268" s="152" t="s">
        <v>330</v>
      </c>
      <c r="C268" s="153" t="s">
        <v>331</v>
      </c>
      <c r="D268" s="154" t="s">
        <v>188</v>
      </c>
      <c r="E268" s="155">
        <v>155</v>
      </c>
      <c r="F268" s="155">
        <v>0</v>
      </c>
      <c r="G268" s="156">
        <f>E268*F268</f>
        <v>0</v>
      </c>
      <c r="O268" s="150">
        <v>2</v>
      </c>
      <c r="AA268" s="123">
        <v>12</v>
      </c>
      <c r="AB268" s="123">
        <v>0</v>
      </c>
      <c r="AC268" s="123">
        <v>67</v>
      </c>
      <c r="AZ268" s="123">
        <v>1</v>
      </c>
      <c r="BA268" s="123">
        <f>IF(AZ268=1,G268,0)</f>
        <v>0</v>
      </c>
      <c r="BB268" s="123">
        <f>IF(AZ268=2,G268,0)</f>
        <v>0</v>
      </c>
      <c r="BC268" s="123">
        <f>IF(AZ268=3,G268,0)</f>
        <v>0</v>
      </c>
      <c r="BD268" s="123">
        <f>IF(AZ268=4,G268,0)</f>
        <v>0</v>
      </c>
      <c r="BE268" s="123">
        <f>IF(AZ268=5,G268,0)</f>
        <v>0</v>
      </c>
      <c r="CZ268" s="123">
        <v>0</v>
      </c>
    </row>
    <row r="269" spans="1:104" x14ac:dyDescent="0.2">
      <c r="A269" s="157"/>
      <c r="B269" s="158"/>
      <c r="C269" s="206" t="s">
        <v>328</v>
      </c>
      <c r="D269" s="207"/>
      <c r="E269" s="207"/>
      <c r="F269" s="207"/>
      <c r="G269" s="208"/>
      <c r="O269" s="150">
        <v>3</v>
      </c>
    </row>
    <row r="270" spans="1:104" x14ac:dyDescent="0.2">
      <c r="A270" s="157"/>
      <c r="B270" s="158"/>
      <c r="C270" s="209">
        <v>155</v>
      </c>
      <c r="D270" s="210"/>
      <c r="E270" s="159">
        <v>155</v>
      </c>
      <c r="F270" s="160"/>
      <c r="G270" s="161"/>
      <c r="M270" s="162">
        <v>155</v>
      </c>
      <c r="O270" s="150"/>
    </row>
    <row r="271" spans="1:104" ht="22.5" x14ac:dyDescent="0.2">
      <c r="A271" s="151">
        <v>68</v>
      </c>
      <c r="B271" s="152" t="s">
        <v>332</v>
      </c>
      <c r="C271" s="153" t="s">
        <v>333</v>
      </c>
      <c r="D271" s="154" t="s">
        <v>188</v>
      </c>
      <c r="E271" s="155">
        <v>155</v>
      </c>
      <c r="F271" s="155">
        <v>0</v>
      </c>
      <c r="G271" s="156">
        <f>E271*F271</f>
        <v>0</v>
      </c>
      <c r="O271" s="150">
        <v>2</v>
      </c>
      <c r="AA271" s="123">
        <v>12</v>
      </c>
      <c r="AB271" s="123">
        <v>0</v>
      </c>
      <c r="AC271" s="123">
        <v>68</v>
      </c>
      <c r="AZ271" s="123">
        <v>1</v>
      </c>
      <c r="BA271" s="123">
        <f>IF(AZ271=1,G271,0)</f>
        <v>0</v>
      </c>
      <c r="BB271" s="123">
        <f>IF(AZ271=2,G271,0)</f>
        <v>0</v>
      </c>
      <c r="BC271" s="123">
        <f>IF(AZ271=3,G271,0)</f>
        <v>0</v>
      </c>
      <c r="BD271" s="123">
        <f>IF(AZ271=4,G271,0)</f>
        <v>0</v>
      </c>
      <c r="BE271" s="123">
        <f>IF(AZ271=5,G271,0)</f>
        <v>0</v>
      </c>
      <c r="CZ271" s="123">
        <v>0</v>
      </c>
    </row>
    <row r="272" spans="1:104" x14ac:dyDescent="0.2">
      <c r="A272" s="157"/>
      <c r="B272" s="158"/>
      <c r="C272" s="206" t="s">
        <v>328</v>
      </c>
      <c r="D272" s="207"/>
      <c r="E272" s="207"/>
      <c r="F272" s="207"/>
      <c r="G272" s="208"/>
      <c r="O272" s="150">
        <v>3</v>
      </c>
    </row>
    <row r="273" spans="1:104" x14ac:dyDescent="0.2">
      <c r="A273" s="157"/>
      <c r="B273" s="158"/>
      <c r="C273" s="209">
        <v>155</v>
      </c>
      <c r="D273" s="210"/>
      <c r="E273" s="159">
        <v>155</v>
      </c>
      <c r="F273" s="160"/>
      <c r="G273" s="161"/>
      <c r="M273" s="162">
        <v>155</v>
      </c>
      <c r="O273" s="150"/>
    </row>
    <row r="274" spans="1:104" x14ac:dyDescent="0.2">
      <c r="A274" s="151">
        <v>69</v>
      </c>
      <c r="B274" s="152" t="s">
        <v>22</v>
      </c>
      <c r="C274" s="153" t="s">
        <v>334</v>
      </c>
      <c r="D274" s="154" t="s">
        <v>188</v>
      </c>
      <c r="E274" s="155">
        <v>76</v>
      </c>
      <c r="F274" s="155">
        <v>0</v>
      </c>
      <c r="G274" s="156">
        <f>E274*F274</f>
        <v>0</v>
      </c>
      <c r="O274" s="150">
        <v>2</v>
      </c>
      <c r="AA274" s="123">
        <v>12</v>
      </c>
      <c r="AB274" s="123">
        <v>1</v>
      </c>
      <c r="AC274" s="123">
        <v>69</v>
      </c>
      <c r="AZ274" s="123">
        <v>1</v>
      </c>
      <c r="BA274" s="123">
        <f>IF(AZ274=1,G274,0)</f>
        <v>0</v>
      </c>
      <c r="BB274" s="123">
        <f>IF(AZ274=2,G274,0)</f>
        <v>0</v>
      </c>
      <c r="BC274" s="123">
        <f>IF(AZ274=3,G274,0)</f>
        <v>0</v>
      </c>
      <c r="BD274" s="123">
        <f>IF(AZ274=4,G274,0)</f>
        <v>0</v>
      </c>
      <c r="BE274" s="123">
        <f>IF(AZ274=5,G274,0)</f>
        <v>0</v>
      </c>
      <c r="CZ274" s="123">
        <v>0.185</v>
      </c>
    </row>
    <row r="275" spans="1:104" x14ac:dyDescent="0.2">
      <c r="A275" s="157"/>
      <c r="B275" s="158"/>
      <c r="C275" s="206" t="s">
        <v>335</v>
      </c>
      <c r="D275" s="207"/>
      <c r="E275" s="207"/>
      <c r="F275" s="207"/>
      <c r="G275" s="208"/>
      <c r="O275" s="150">
        <v>3</v>
      </c>
    </row>
    <row r="276" spans="1:104" x14ac:dyDescent="0.2">
      <c r="A276" s="157"/>
      <c r="B276" s="158"/>
      <c r="C276" s="209">
        <v>76</v>
      </c>
      <c r="D276" s="210"/>
      <c r="E276" s="159">
        <v>76</v>
      </c>
      <c r="F276" s="160"/>
      <c r="G276" s="161"/>
      <c r="M276" s="162">
        <v>76</v>
      </c>
      <c r="O276" s="150"/>
    </row>
    <row r="277" spans="1:104" x14ac:dyDescent="0.2">
      <c r="A277" s="151">
        <v>70</v>
      </c>
      <c r="B277" s="152" t="s">
        <v>22</v>
      </c>
      <c r="C277" s="153" t="s">
        <v>336</v>
      </c>
      <c r="D277" s="154" t="s">
        <v>188</v>
      </c>
      <c r="E277" s="155">
        <v>93</v>
      </c>
      <c r="F277" s="155">
        <v>0</v>
      </c>
      <c r="G277" s="156">
        <f>E277*F277</f>
        <v>0</v>
      </c>
      <c r="O277" s="150">
        <v>2</v>
      </c>
      <c r="AA277" s="123">
        <v>12</v>
      </c>
      <c r="AB277" s="123">
        <v>1</v>
      </c>
      <c r="AC277" s="123">
        <v>70</v>
      </c>
      <c r="AZ277" s="123">
        <v>1</v>
      </c>
      <c r="BA277" s="123">
        <f>IF(AZ277=1,G277,0)</f>
        <v>0</v>
      </c>
      <c r="BB277" s="123">
        <f>IF(AZ277=2,G277,0)</f>
        <v>0</v>
      </c>
      <c r="BC277" s="123">
        <f>IF(AZ277=3,G277,0)</f>
        <v>0</v>
      </c>
      <c r="BD277" s="123">
        <f>IF(AZ277=4,G277,0)</f>
        <v>0</v>
      </c>
      <c r="BE277" s="123">
        <f>IF(AZ277=5,G277,0)</f>
        <v>0</v>
      </c>
      <c r="CZ277" s="123">
        <v>0.37</v>
      </c>
    </row>
    <row r="278" spans="1:104" x14ac:dyDescent="0.2">
      <c r="A278" s="157"/>
      <c r="B278" s="158"/>
      <c r="C278" s="206" t="s">
        <v>335</v>
      </c>
      <c r="D278" s="207"/>
      <c r="E278" s="207"/>
      <c r="F278" s="207"/>
      <c r="G278" s="208"/>
      <c r="O278" s="150">
        <v>3</v>
      </c>
    </row>
    <row r="279" spans="1:104" x14ac:dyDescent="0.2">
      <c r="A279" s="151">
        <v>71</v>
      </c>
      <c r="B279" s="152" t="s">
        <v>22</v>
      </c>
      <c r="C279" s="153" t="s">
        <v>337</v>
      </c>
      <c r="D279" s="154" t="s">
        <v>188</v>
      </c>
      <c r="E279" s="155">
        <v>70</v>
      </c>
      <c r="F279" s="155">
        <v>0</v>
      </c>
      <c r="G279" s="156">
        <f>E279*F279</f>
        <v>0</v>
      </c>
      <c r="O279" s="150">
        <v>2</v>
      </c>
      <c r="AA279" s="123">
        <v>12</v>
      </c>
      <c r="AB279" s="123">
        <v>1</v>
      </c>
      <c r="AC279" s="123">
        <v>71</v>
      </c>
      <c r="AZ279" s="123">
        <v>1</v>
      </c>
      <c r="BA279" s="123">
        <f>IF(AZ279=1,G279,0)</f>
        <v>0</v>
      </c>
      <c r="BB279" s="123">
        <f>IF(AZ279=2,G279,0)</f>
        <v>0</v>
      </c>
      <c r="BC279" s="123">
        <f>IF(AZ279=3,G279,0)</f>
        <v>0</v>
      </c>
      <c r="BD279" s="123">
        <f>IF(AZ279=4,G279,0)</f>
        <v>0</v>
      </c>
      <c r="BE279" s="123">
        <f>IF(AZ279=5,G279,0)</f>
        <v>0</v>
      </c>
      <c r="CZ279" s="123">
        <v>0.74</v>
      </c>
    </row>
    <row r="280" spans="1:104" x14ac:dyDescent="0.2">
      <c r="A280" s="157"/>
      <c r="B280" s="158"/>
      <c r="C280" s="206" t="s">
        <v>335</v>
      </c>
      <c r="D280" s="207"/>
      <c r="E280" s="207"/>
      <c r="F280" s="207"/>
      <c r="G280" s="208"/>
      <c r="O280" s="150">
        <v>3</v>
      </c>
    </row>
    <row r="281" spans="1:104" x14ac:dyDescent="0.2">
      <c r="A281" s="151">
        <v>72</v>
      </c>
      <c r="B281" s="152" t="s">
        <v>22</v>
      </c>
      <c r="C281" s="153" t="s">
        <v>338</v>
      </c>
      <c r="D281" s="154" t="s">
        <v>188</v>
      </c>
      <c r="E281" s="155">
        <v>12</v>
      </c>
      <c r="F281" s="155">
        <v>0</v>
      </c>
      <c r="G281" s="156">
        <f>E281*F281</f>
        <v>0</v>
      </c>
      <c r="O281" s="150">
        <v>2</v>
      </c>
      <c r="AA281" s="123">
        <v>12</v>
      </c>
      <c r="AB281" s="123">
        <v>1</v>
      </c>
      <c r="AC281" s="123">
        <v>72</v>
      </c>
      <c r="AZ281" s="123">
        <v>1</v>
      </c>
      <c r="BA281" s="123">
        <f>IF(AZ281=1,G281,0)</f>
        <v>0</v>
      </c>
      <c r="BB281" s="123">
        <f>IF(AZ281=2,G281,0)</f>
        <v>0</v>
      </c>
      <c r="BC281" s="123">
        <f>IF(AZ281=3,G281,0)</f>
        <v>0</v>
      </c>
      <c r="BD281" s="123">
        <f>IF(AZ281=4,G281,0)</f>
        <v>0</v>
      </c>
      <c r="BE281" s="123">
        <f>IF(AZ281=5,G281,0)</f>
        <v>0</v>
      </c>
      <c r="CZ281" s="123">
        <v>2.4E-2</v>
      </c>
    </row>
    <row r="282" spans="1:104" x14ac:dyDescent="0.2">
      <c r="A282" s="157"/>
      <c r="B282" s="158"/>
      <c r="C282" s="206" t="s">
        <v>335</v>
      </c>
      <c r="D282" s="207"/>
      <c r="E282" s="207"/>
      <c r="F282" s="207"/>
      <c r="G282" s="208"/>
      <c r="O282" s="150">
        <v>3</v>
      </c>
    </row>
    <row r="283" spans="1:104" x14ac:dyDescent="0.2">
      <c r="A283" s="157"/>
      <c r="B283" s="158"/>
      <c r="C283" s="209">
        <v>12</v>
      </c>
      <c r="D283" s="210"/>
      <c r="E283" s="159">
        <v>12</v>
      </c>
      <c r="F283" s="160"/>
      <c r="G283" s="161"/>
      <c r="M283" s="162">
        <v>12</v>
      </c>
      <c r="O283" s="150"/>
    </row>
    <row r="284" spans="1:104" x14ac:dyDescent="0.2">
      <c r="A284" s="151">
        <v>73</v>
      </c>
      <c r="B284" s="152" t="s">
        <v>22</v>
      </c>
      <c r="C284" s="153" t="s">
        <v>339</v>
      </c>
      <c r="D284" s="154" t="s">
        <v>188</v>
      </c>
      <c r="E284" s="155">
        <v>33</v>
      </c>
      <c r="F284" s="155">
        <v>0</v>
      </c>
      <c r="G284" s="156">
        <f>E284*F284</f>
        <v>0</v>
      </c>
      <c r="O284" s="150">
        <v>2</v>
      </c>
      <c r="AA284" s="123">
        <v>12</v>
      </c>
      <c r="AB284" s="123">
        <v>1</v>
      </c>
      <c r="AC284" s="123">
        <v>73</v>
      </c>
      <c r="AZ284" s="123">
        <v>1</v>
      </c>
      <c r="BA284" s="123">
        <f>IF(AZ284=1,G284,0)</f>
        <v>0</v>
      </c>
      <c r="BB284" s="123">
        <f>IF(AZ284=2,G284,0)</f>
        <v>0</v>
      </c>
      <c r="BC284" s="123">
        <f>IF(AZ284=3,G284,0)</f>
        <v>0</v>
      </c>
      <c r="BD284" s="123">
        <f>IF(AZ284=4,G284,0)</f>
        <v>0</v>
      </c>
      <c r="BE284" s="123">
        <f>IF(AZ284=5,G284,0)</f>
        <v>0</v>
      </c>
      <c r="CZ284" s="123">
        <v>3.9E-2</v>
      </c>
    </row>
    <row r="285" spans="1:104" x14ac:dyDescent="0.2">
      <c r="A285" s="157"/>
      <c r="B285" s="158"/>
      <c r="C285" s="206" t="s">
        <v>335</v>
      </c>
      <c r="D285" s="207"/>
      <c r="E285" s="207"/>
      <c r="F285" s="207"/>
      <c r="G285" s="208"/>
      <c r="O285" s="150">
        <v>3</v>
      </c>
    </row>
    <row r="286" spans="1:104" x14ac:dyDescent="0.2">
      <c r="A286" s="151">
        <v>74</v>
      </c>
      <c r="B286" s="152" t="s">
        <v>22</v>
      </c>
      <c r="C286" s="153" t="s">
        <v>340</v>
      </c>
      <c r="D286" s="154" t="s">
        <v>188</v>
      </c>
      <c r="E286" s="155">
        <v>47</v>
      </c>
      <c r="F286" s="155">
        <v>0</v>
      </c>
      <c r="G286" s="156">
        <f>E286*F286</f>
        <v>0</v>
      </c>
      <c r="O286" s="150">
        <v>2</v>
      </c>
      <c r="AA286" s="123">
        <v>12</v>
      </c>
      <c r="AB286" s="123">
        <v>1</v>
      </c>
      <c r="AC286" s="123">
        <v>74</v>
      </c>
      <c r="AZ286" s="123">
        <v>1</v>
      </c>
      <c r="BA286" s="123">
        <f>IF(AZ286=1,G286,0)</f>
        <v>0</v>
      </c>
      <c r="BB286" s="123">
        <f>IF(AZ286=2,G286,0)</f>
        <v>0</v>
      </c>
      <c r="BC286" s="123">
        <f>IF(AZ286=3,G286,0)</f>
        <v>0</v>
      </c>
      <c r="BD286" s="123">
        <f>IF(AZ286=4,G286,0)</f>
        <v>0</v>
      </c>
      <c r="BE286" s="123">
        <f>IF(AZ286=5,G286,0)</f>
        <v>0</v>
      </c>
      <c r="CZ286" s="123">
        <v>5.0999999999999997E-2</v>
      </c>
    </row>
    <row r="287" spans="1:104" x14ac:dyDescent="0.2">
      <c r="A287" s="157"/>
      <c r="B287" s="158"/>
      <c r="C287" s="206" t="s">
        <v>335</v>
      </c>
      <c r="D287" s="207"/>
      <c r="E287" s="207"/>
      <c r="F287" s="207"/>
      <c r="G287" s="208"/>
      <c r="O287" s="150">
        <v>3</v>
      </c>
    </row>
    <row r="288" spans="1:104" x14ac:dyDescent="0.2">
      <c r="A288" s="151">
        <v>75</v>
      </c>
      <c r="B288" s="152" t="s">
        <v>22</v>
      </c>
      <c r="C288" s="153" t="s">
        <v>341</v>
      </c>
      <c r="D288" s="154" t="s">
        <v>188</v>
      </c>
      <c r="E288" s="155">
        <v>87</v>
      </c>
      <c r="F288" s="155">
        <v>0</v>
      </c>
      <c r="G288" s="156">
        <f>E288*F288</f>
        <v>0</v>
      </c>
      <c r="O288" s="150">
        <v>2</v>
      </c>
      <c r="AA288" s="123">
        <v>12</v>
      </c>
      <c r="AB288" s="123">
        <v>1</v>
      </c>
      <c r="AC288" s="123">
        <v>75</v>
      </c>
      <c r="AZ288" s="123">
        <v>1</v>
      </c>
      <c r="BA288" s="123">
        <f>IF(AZ288=1,G288,0)</f>
        <v>0</v>
      </c>
      <c r="BB288" s="123">
        <f>IF(AZ288=2,G288,0)</f>
        <v>0</v>
      </c>
      <c r="BC288" s="123">
        <f>IF(AZ288=3,G288,0)</f>
        <v>0</v>
      </c>
      <c r="BD288" s="123">
        <f>IF(AZ288=4,G288,0)</f>
        <v>0</v>
      </c>
      <c r="BE288" s="123">
        <f>IF(AZ288=5,G288,0)</f>
        <v>0</v>
      </c>
      <c r="CZ288" s="123">
        <v>6.8000000000000005E-2</v>
      </c>
    </row>
    <row r="289" spans="1:104" x14ac:dyDescent="0.2">
      <c r="A289" s="157"/>
      <c r="B289" s="158"/>
      <c r="C289" s="206" t="s">
        <v>335</v>
      </c>
      <c r="D289" s="207"/>
      <c r="E289" s="207"/>
      <c r="F289" s="207"/>
      <c r="G289" s="208"/>
      <c r="O289" s="150">
        <v>3</v>
      </c>
    </row>
    <row r="290" spans="1:104" x14ac:dyDescent="0.2">
      <c r="A290" s="157"/>
      <c r="B290" s="158"/>
      <c r="C290" s="209">
        <v>87</v>
      </c>
      <c r="D290" s="210"/>
      <c r="E290" s="159">
        <v>87</v>
      </c>
      <c r="F290" s="160"/>
      <c r="G290" s="161"/>
      <c r="M290" s="162">
        <v>87</v>
      </c>
      <c r="O290" s="150"/>
    </row>
    <row r="291" spans="1:104" x14ac:dyDescent="0.2">
      <c r="A291" s="151">
        <v>76</v>
      </c>
      <c r="B291" s="152" t="s">
        <v>22</v>
      </c>
      <c r="C291" s="153" t="s">
        <v>342</v>
      </c>
      <c r="D291" s="154" t="s">
        <v>188</v>
      </c>
      <c r="E291" s="155">
        <v>31</v>
      </c>
      <c r="F291" s="155">
        <v>0</v>
      </c>
      <c r="G291" s="156">
        <f>E291*F291</f>
        <v>0</v>
      </c>
      <c r="O291" s="150">
        <v>2</v>
      </c>
      <c r="AA291" s="123">
        <v>12</v>
      </c>
      <c r="AB291" s="123">
        <v>1</v>
      </c>
      <c r="AC291" s="123">
        <v>76</v>
      </c>
      <c r="AZ291" s="123">
        <v>1</v>
      </c>
      <c r="BA291" s="123">
        <f>IF(AZ291=1,G291,0)</f>
        <v>0</v>
      </c>
      <c r="BB291" s="123">
        <f>IF(AZ291=2,G291,0)</f>
        <v>0</v>
      </c>
      <c r="BC291" s="123">
        <f>IF(AZ291=3,G291,0)</f>
        <v>0</v>
      </c>
      <c r="BD291" s="123">
        <f>IF(AZ291=4,G291,0)</f>
        <v>0</v>
      </c>
      <c r="BE291" s="123">
        <f>IF(AZ291=5,G291,0)</f>
        <v>0</v>
      </c>
      <c r="CZ291" s="123">
        <v>6.8000000000000005E-2</v>
      </c>
    </row>
    <row r="292" spans="1:104" x14ac:dyDescent="0.2">
      <c r="A292" s="157"/>
      <c r="B292" s="158"/>
      <c r="C292" s="206" t="s">
        <v>328</v>
      </c>
      <c r="D292" s="207"/>
      <c r="E292" s="207"/>
      <c r="F292" s="207"/>
      <c r="G292" s="208"/>
      <c r="O292" s="150">
        <v>3</v>
      </c>
    </row>
    <row r="293" spans="1:104" x14ac:dyDescent="0.2">
      <c r="A293" s="151">
        <v>77</v>
      </c>
      <c r="B293" s="152" t="s">
        <v>22</v>
      </c>
      <c r="C293" s="153" t="s">
        <v>343</v>
      </c>
      <c r="D293" s="154" t="s">
        <v>188</v>
      </c>
      <c r="E293" s="155">
        <v>9</v>
      </c>
      <c r="F293" s="155">
        <v>0</v>
      </c>
      <c r="G293" s="156">
        <f>E293*F293</f>
        <v>0</v>
      </c>
      <c r="O293" s="150">
        <v>2</v>
      </c>
      <c r="AA293" s="123">
        <v>12</v>
      </c>
      <c r="AB293" s="123">
        <v>1</v>
      </c>
      <c r="AC293" s="123">
        <v>77</v>
      </c>
      <c r="AZ293" s="123">
        <v>1</v>
      </c>
      <c r="BA293" s="123">
        <f>IF(AZ293=1,G293,0)</f>
        <v>0</v>
      </c>
      <c r="BB293" s="123">
        <f>IF(AZ293=2,G293,0)</f>
        <v>0</v>
      </c>
      <c r="BC293" s="123">
        <f>IF(AZ293=3,G293,0)</f>
        <v>0</v>
      </c>
      <c r="BD293" s="123">
        <f>IF(AZ293=4,G293,0)</f>
        <v>0</v>
      </c>
      <c r="BE293" s="123">
        <f>IF(AZ293=5,G293,0)</f>
        <v>0</v>
      </c>
      <c r="CZ293" s="123">
        <v>0.39300000000000002</v>
      </c>
    </row>
    <row r="294" spans="1:104" x14ac:dyDescent="0.2">
      <c r="A294" s="157"/>
      <c r="B294" s="158"/>
      <c r="C294" s="206" t="s">
        <v>335</v>
      </c>
      <c r="D294" s="207"/>
      <c r="E294" s="207"/>
      <c r="F294" s="207"/>
      <c r="G294" s="208"/>
      <c r="O294" s="150">
        <v>3</v>
      </c>
    </row>
    <row r="295" spans="1:104" x14ac:dyDescent="0.2">
      <c r="A295" s="151">
        <v>78</v>
      </c>
      <c r="B295" s="152" t="s">
        <v>22</v>
      </c>
      <c r="C295" s="153" t="s">
        <v>344</v>
      </c>
      <c r="D295" s="154" t="s">
        <v>188</v>
      </c>
      <c r="E295" s="155">
        <v>155</v>
      </c>
      <c r="F295" s="155">
        <v>0</v>
      </c>
      <c r="G295" s="156">
        <f>E295*F295</f>
        <v>0</v>
      </c>
      <c r="O295" s="150">
        <v>2</v>
      </c>
      <c r="AA295" s="123">
        <v>12</v>
      </c>
      <c r="AB295" s="123">
        <v>1</v>
      </c>
      <c r="AC295" s="123">
        <v>78</v>
      </c>
      <c r="AZ295" s="123">
        <v>1</v>
      </c>
      <c r="BA295" s="123">
        <f>IF(AZ295=1,G295,0)</f>
        <v>0</v>
      </c>
      <c r="BB295" s="123">
        <f>IF(AZ295=2,G295,0)</f>
        <v>0</v>
      </c>
      <c r="BC295" s="123">
        <f>IF(AZ295=3,G295,0)</f>
        <v>0</v>
      </c>
      <c r="BD295" s="123">
        <f>IF(AZ295=4,G295,0)</f>
        <v>0</v>
      </c>
      <c r="BE295" s="123">
        <f>IF(AZ295=5,G295,0)</f>
        <v>0</v>
      </c>
      <c r="CZ295" s="123">
        <v>1.94</v>
      </c>
    </row>
    <row r="296" spans="1:104" x14ac:dyDescent="0.2">
      <c r="A296" s="157"/>
      <c r="B296" s="158"/>
      <c r="C296" s="206" t="s">
        <v>335</v>
      </c>
      <c r="D296" s="207"/>
      <c r="E296" s="207"/>
      <c r="F296" s="207"/>
      <c r="G296" s="208"/>
      <c r="O296" s="150">
        <v>3</v>
      </c>
    </row>
    <row r="297" spans="1:104" x14ac:dyDescent="0.2">
      <c r="A297" s="151">
        <v>79</v>
      </c>
      <c r="B297" s="152" t="s">
        <v>22</v>
      </c>
      <c r="C297" s="153" t="s">
        <v>345</v>
      </c>
      <c r="D297" s="154" t="s">
        <v>188</v>
      </c>
      <c r="E297" s="155">
        <v>146</v>
      </c>
      <c r="F297" s="155">
        <v>0</v>
      </c>
      <c r="G297" s="156">
        <f>E297*F297</f>
        <v>0</v>
      </c>
      <c r="O297" s="150">
        <v>2</v>
      </c>
      <c r="AA297" s="123">
        <v>12</v>
      </c>
      <c r="AB297" s="123">
        <v>1</v>
      </c>
      <c r="AC297" s="123">
        <v>79</v>
      </c>
      <c r="AZ297" s="123">
        <v>1</v>
      </c>
      <c r="BA297" s="123">
        <f>IF(AZ297=1,G297,0)</f>
        <v>0</v>
      </c>
      <c r="BB297" s="123">
        <f>IF(AZ297=2,G297,0)</f>
        <v>0</v>
      </c>
      <c r="BC297" s="123">
        <f>IF(AZ297=3,G297,0)</f>
        <v>0</v>
      </c>
      <c r="BD297" s="123">
        <f>IF(AZ297=4,G297,0)</f>
        <v>0</v>
      </c>
      <c r="BE297" s="123">
        <f>IF(AZ297=5,G297,0)</f>
        <v>0</v>
      </c>
      <c r="CZ297" s="123">
        <v>0.62</v>
      </c>
    </row>
    <row r="298" spans="1:104" x14ac:dyDescent="0.2">
      <c r="A298" s="157"/>
      <c r="B298" s="158"/>
      <c r="C298" s="206" t="s">
        <v>335</v>
      </c>
      <c r="D298" s="207"/>
      <c r="E298" s="207"/>
      <c r="F298" s="207"/>
      <c r="G298" s="208"/>
      <c r="O298" s="150">
        <v>3</v>
      </c>
    </row>
    <row r="299" spans="1:104" x14ac:dyDescent="0.2">
      <c r="A299" s="151">
        <v>80</v>
      </c>
      <c r="B299" s="152" t="s">
        <v>346</v>
      </c>
      <c r="C299" s="153" t="s">
        <v>347</v>
      </c>
      <c r="D299" s="154" t="s">
        <v>188</v>
      </c>
      <c r="E299" s="155">
        <v>155</v>
      </c>
      <c r="F299" s="155">
        <v>0</v>
      </c>
      <c r="G299" s="156">
        <f>E299*F299</f>
        <v>0</v>
      </c>
      <c r="O299" s="150">
        <v>2</v>
      </c>
      <c r="AA299" s="123">
        <v>12</v>
      </c>
      <c r="AB299" s="123">
        <v>0</v>
      </c>
      <c r="AC299" s="123">
        <v>80</v>
      </c>
      <c r="AZ299" s="123">
        <v>1</v>
      </c>
      <c r="BA299" s="123">
        <f>IF(AZ299=1,G299,0)</f>
        <v>0</v>
      </c>
      <c r="BB299" s="123">
        <f>IF(AZ299=2,G299,0)</f>
        <v>0</v>
      </c>
      <c r="BC299" s="123">
        <f>IF(AZ299=3,G299,0)</f>
        <v>0</v>
      </c>
      <c r="BD299" s="123">
        <f>IF(AZ299=4,G299,0)</f>
        <v>0</v>
      </c>
      <c r="BE299" s="123">
        <f>IF(AZ299=5,G299,0)</f>
        <v>0</v>
      </c>
      <c r="CZ299" s="123">
        <v>7.0200000000000002E-3</v>
      </c>
    </row>
    <row r="300" spans="1:104" x14ac:dyDescent="0.2">
      <c r="A300" s="157"/>
      <c r="B300" s="158"/>
      <c r="C300" s="206" t="s">
        <v>348</v>
      </c>
      <c r="D300" s="207"/>
      <c r="E300" s="207"/>
      <c r="F300" s="207"/>
      <c r="G300" s="208"/>
      <c r="O300" s="150">
        <v>3</v>
      </c>
    </row>
    <row r="301" spans="1:104" x14ac:dyDescent="0.2">
      <c r="A301" s="151">
        <v>81</v>
      </c>
      <c r="B301" s="152" t="s">
        <v>22</v>
      </c>
      <c r="C301" s="153" t="s">
        <v>349</v>
      </c>
      <c r="D301" s="154" t="s">
        <v>188</v>
      </c>
      <c r="E301" s="155">
        <v>155</v>
      </c>
      <c r="F301" s="155">
        <v>0</v>
      </c>
      <c r="G301" s="156">
        <f>E301*F301</f>
        <v>0</v>
      </c>
      <c r="O301" s="150">
        <v>2</v>
      </c>
      <c r="AA301" s="123">
        <v>12</v>
      </c>
      <c r="AB301" s="123">
        <v>1</v>
      </c>
      <c r="AC301" s="123">
        <v>81</v>
      </c>
      <c r="AZ301" s="123">
        <v>1</v>
      </c>
      <c r="BA301" s="123">
        <f>IF(AZ301=1,G301,0)</f>
        <v>0</v>
      </c>
      <c r="BB301" s="123">
        <f>IF(AZ301=2,G301,0)</f>
        <v>0</v>
      </c>
      <c r="BC301" s="123">
        <f>IF(AZ301=3,G301,0)</f>
        <v>0</v>
      </c>
      <c r="BD301" s="123">
        <f>IF(AZ301=4,G301,0)</f>
        <v>0</v>
      </c>
      <c r="BE301" s="123">
        <f>IF(AZ301=5,G301,0)</f>
        <v>0</v>
      </c>
      <c r="CZ301" s="123">
        <v>0.16200000000000001</v>
      </c>
    </row>
    <row r="302" spans="1:104" x14ac:dyDescent="0.2">
      <c r="A302" s="157"/>
      <c r="B302" s="158"/>
      <c r="C302" s="206" t="s">
        <v>348</v>
      </c>
      <c r="D302" s="207"/>
      <c r="E302" s="207"/>
      <c r="F302" s="207"/>
      <c r="G302" s="208"/>
      <c r="O302" s="150">
        <v>3</v>
      </c>
    </row>
    <row r="303" spans="1:104" x14ac:dyDescent="0.2">
      <c r="A303" s="151">
        <v>82</v>
      </c>
      <c r="B303" s="152" t="s">
        <v>22</v>
      </c>
      <c r="C303" s="153" t="s">
        <v>350</v>
      </c>
      <c r="D303" s="154" t="s">
        <v>68</v>
      </c>
      <c r="E303" s="155">
        <v>393</v>
      </c>
      <c r="F303" s="155">
        <v>0</v>
      </c>
      <c r="G303" s="156">
        <f>E303*F303</f>
        <v>0</v>
      </c>
      <c r="O303" s="150">
        <v>2</v>
      </c>
      <c r="AA303" s="123">
        <v>12</v>
      </c>
      <c r="AB303" s="123">
        <v>0</v>
      </c>
      <c r="AC303" s="123">
        <v>82</v>
      </c>
      <c r="AZ303" s="123">
        <v>1</v>
      </c>
      <c r="BA303" s="123">
        <f>IF(AZ303=1,G303,0)</f>
        <v>0</v>
      </c>
      <c r="BB303" s="123">
        <f>IF(AZ303=2,G303,0)</f>
        <v>0</v>
      </c>
      <c r="BC303" s="123">
        <f>IF(AZ303=3,G303,0)</f>
        <v>0</v>
      </c>
      <c r="BD303" s="123">
        <f>IF(AZ303=4,G303,0)</f>
        <v>0</v>
      </c>
      <c r="BE303" s="123">
        <f>IF(AZ303=5,G303,0)</f>
        <v>0</v>
      </c>
      <c r="CZ303" s="123">
        <v>0</v>
      </c>
    </row>
    <row r="304" spans="1:104" x14ac:dyDescent="0.2">
      <c r="A304" s="157"/>
      <c r="B304" s="158"/>
      <c r="C304" s="206" t="s">
        <v>348</v>
      </c>
      <c r="D304" s="207"/>
      <c r="E304" s="207"/>
      <c r="F304" s="207"/>
      <c r="G304" s="208"/>
      <c r="O304" s="150">
        <v>3</v>
      </c>
    </row>
    <row r="305" spans="1:104" x14ac:dyDescent="0.2">
      <c r="A305" s="151">
        <v>83</v>
      </c>
      <c r="B305" s="152" t="s">
        <v>22</v>
      </c>
      <c r="C305" s="153" t="s">
        <v>351</v>
      </c>
      <c r="D305" s="154" t="s">
        <v>68</v>
      </c>
      <c r="E305" s="155">
        <v>132</v>
      </c>
      <c r="F305" s="155">
        <v>0</v>
      </c>
      <c r="G305" s="156">
        <f>E305*F305</f>
        <v>0</v>
      </c>
      <c r="O305" s="150">
        <v>2</v>
      </c>
      <c r="AA305" s="123">
        <v>12</v>
      </c>
      <c r="AB305" s="123">
        <v>0</v>
      </c>
      <c r="AC305" s="123">
        <v>83</v>
      </c>
      <c r="AZ305" s="123">
        <v>1</v>
      </c>
      <c r="BA305" s="123">
        <f>IF(AZ305=1,G305,0)</f>
        <v>0</v>
      </c>
      <c r="BB305" s="123">
        <f>IF(AZ305=2,G305,0)</f>
        <v>0</v>
      </c>
      <c r="BC305" s="123">
        <f>IF(AZ305=3,G305,0)</f>
        <v>0</v>
      </c>
      <c r="BD305" s="123">
        <f>IF(AZ305=4,G305,0)</f>
        <v>0</v>
      </c>
      <c r="BE305" s="123">
        <f>IF(AZ305=5,G305,0)</f>
        <v>0</v>
      </c>
      <c r="CZ305" s="123">
        <v>0</v>
      </c>
    </row>
    <row r="306" spans="1:104" x14ac:dyDescent="0.2">
      <c r="A306" s="157"/>
      <c r="B306" s="158"/>
      <c r="C306" s="206" t="s">
        <v>352</v>
      </c>
      <c r="D306" s="207"/>
      <c r="E306" s="207"/>
      <c r="F306" s="207"/>
      <c r="G306" s="208"/>
      <c r="O306" s="150">
        <v>3</v>
      </c>
    </row>
    <row r="307" spans="1:104" x14ac:dyDescent="0.2">
      <c r="A307" s="151">
        <v>84</v>
      </c>
      <c r="B307" s="152" t="s">
        <v>22</v>
      </c>
      <c r="C307" s="153" t="s">
        <v>353</v>
      </c>
      <c r="D307" s="154" t="s">
        <v>188</v>
      </c>
      <c r="E307" s="155">
        <v>132</v>
      </c>
      <c r="F307" s="155">
        <v>0</v>
      </c>
      <c r="G307" s="156">
        <f>E307*F307</f>
        <v>0</v>
      </c>
      <c r="O307" s="150">
        <v>2</v>
      </c>
      <c r="AA307" s="123">
        <v>12</v>
      </c>
      <c r="AB307" s="123">
        <v>1</v>
      </c>
      <c r="AC307" s="123">
        <v>84</v>
      </c>
      <c r="AZ307" s="123">
        <v>1</v>
      </c>
      <c r="BA307" s="123">
        <f>IF(AZ307=1,G307,0)</f>
        <v>0</v>
      </c>
      <c r="BB307" s="123">
        <f>IF(AZ307=2,G307,0)</f>
        <v>0</v>
      </c>
      <c r="BC307" s="123">
        <f>IF(AZ307=3,G307,0)</f>
        <v>0</v>
      </c>
      <c r="BD307" s="123">
        <f>IF(AZ307=4,G307,0)</f>
        <v>0</v>
      </c>
      <c r="BE307" s="123">
        <f>IF(AZ307=5,G307,0)</f>
        <v>0</v>
      </c>
      <c r="CZ307" s="123">
        <v>5.1000000000000004E-3</v>
      </c>
    </row>
    <row r="308" spans="1:104" x14ac:dyDescent="0.2">
      <c r="A308" s="157"/>
      <c r="B308" s="158"/>
      <c r="C308" s="206" t="s">
        <v>354</v>
      </c>
      <c r="D308" s="207"/>
      <c r="E308" s="207"/>
      <c r="F308" s="207"/>
      <c r="G308" s="208"/>
      <c r="O308" s="150">
        <v>3</v>
      </c>
    </row>
    <row r="309" spans="1:104" ht="22.5" x14ac:dyDescent="0.2">
      <c r="A309" s="151">
        <v>85</v>
      </c>
      <c r="B309" s="152" t="s">
        <v>22</v>
      </c>
      <c r="C309" s="153" t="s">
        <v>355</v>
      </c>
      <c r="D309" s="154" t="s">
        <v>188</v>
      </c>
      <c r="E309" s="155">
        <v>13</v>
      </c>
      <c r="F309" s="155">
        <v>0</v>
      </c>
      <c r="G309" s="156">
        <f>E309*F309</f>
        <v>0</v>
      </c>
      <c r="O309" s="150">
        <v>2</v>
      </c>
      <c r="AA309" s="123">
        <v>12</v>
      </c>
      <c r="AB309" s="123">
        <v>0</v>
      </c>
      <c r="AC309" s="123">
        <v>85</v>
      </c>
      <c r="AZ309" s="123">
        <v>1</v>
      </c>
      <c r="BA309" s="123">
        <f>IF(AZ309=1,G309,0)</f>
        <v>0</v>
      </c>
      <c r="BB309" s="123">
        <f>IF(AZ309=2,G309,0)</f>
        <v>0</v>
      </c>
      <c r="BC309" s="123">
        <f>IF(AZ309=3,G309,0)</f>
        <v>0</v>
      </c>
      <c r="BD309" s="123">
        <f>IF(AZ309=4,G309,0)</f>
        <v>0</v>
      </c>
      <c r="BE309" s="123">
        <f>IF(AZ309=5,G309,0)</f>
        <v>0</v>
      </c>
      <c r="CZ309" s="123">
        <v>0.19427</v>
      </c>
    </row>
    <row r="310" spans="1:104" x14ac:dyDescent="0.2">
      <c r="A310" s="157"/>
      <c r="B310" s="158"/>
      <c r="C310" s="206" t="s">
        <v>356</v>
      </c>
      <c r="D310" s="207"/>
      <c r="E310" s="207"/>
      <c r="F310" s="207"/>
      <c r="G310" s="208"/>
      <c r="O310" s="150">
        <v>3</v>
      </c>
    </row>
    <row r="311" spans="1:104" ht="22.5" x14ac:dyDescent="0.2">
      <c r="A311" s="151">
        <v>86</v>
      </c>
      <c r="B311" s="152" t="s">
        <v>22</v>
      </c>
      <c r="C311" s="153" t="s">
        <v>357</v>
      </c>
      <c r="D311" s="154" t="s">
        <v>188</v>
      </c>
      <c r="E311" s="155">
        <v>35</v>
      </c>
      <c r="F311" s="155">
        <v>0</v>
      </c>
      <c r="G311" s="156">
        <f>E311*F311</f>
        <v>0</v>
      </c>
      <c r="O311" s="150">
        <v>2</v>
      </c>
      <c r="AA311" s="123">
        <v>12</v>
      </c>
      <c r="AB311" s="123">
        <v>0</v>
      </c>
      <c r="AC311" s="123">
        <v>86</v>
      </c>
      <c r="AZ311" s="123">
        <v>1</v>
      </c>
      <c r="BA311" s="123">
        <f>IF(AZ311=1,G311,0)</f>
        <v>0</v>
      </c>
      <c r="BB311" s="123">
        <f>IF(AZ311=2,G311,0)</f>
        <v>0</v>
      </c>
      <c r="BC311" s="123">
        <f>IF(AZ311=3,G311,0)</f>
        <v>0</v>
      </c>
      <c r="BD311" s="123">
        <f>IF(AZ311=4,G311,0)</f>
        <v>0</v>
      </c>
      <c r="BE311" s="123">
        <f>IF(AZ311=5,G311,0)</f>
        <v>0</v>
      </c>
      <c r="CZ311" s="123">
        <v>0.26491999999999999</v>
      </c>
    </row>
    <row r="312" spans="1:104" x14ac:dyDescent="0.2">
      <c r="A312" s="157"/>
      <c r="B312" s="158"/>
      <c r="C312" s="206" t="s">
        <v>180</v>
      </c>
      <c r="D312" s="207"/>
      <c r="E312" s="207"/>
      <c r="F312" s="207"/>
      <c r="G312" s="208"/>
      <c r="O312" s="150">
        <v>3</v>
      </c>
    </row>
    <row r="313" spans="1:104" x14ac:dyDescent="0.2">
      <c r="A313" s="157"/>
      <c r="B313" s="158"/>
      <c r="C313" s="209" t="s">
        <v>358</v>
      </c>
      <c r="D313" s="210"/>
      <c r="E313" s="159">
        <v>35</v>
      </c>
      <c r="F313" s="160"/>
      <c r="G313" s="161"/>
      <c r="M313" s="162" t="s">
        <v>358</v>
      </c>
      <c r="O313" s="150"/>
    </row>
    <row r="314" spans="1:104" x14ac:dyDescent="0.2">
      <c r="A314" s="151">
        <v>87</v>
      </c>
      <c r="B314" s="152" t="s">
        <v>359</v>
      </c>
      <c r="C314" s="153" t="s">
        <v>360</v>
      </c>
      <c r="D314" s="154" t="s">
        <v>188</v>
      </c>
      <c r="E314" s="155">
        <v>3</v>
      </c>
      <c r="F314" s="155">
        <v>0</v>
      </c>
      <c r="G314" s="156">
        <f>E314*F314</f>
        <v>0</v>
      </c>
      <c r="O314" s="150">
        <v>2</v>
      </c>
      <c r="AA314" s="123">
        <v>12</v>
      </c>
      <c r="AB314" s="123">
        <v>0</v>
      </c>
      <c r="AC314" s="123">
        <v>87</v>
      </c>
      <c r="AZ314" s="123">
        <v>1</v>
      </c>
      <c r="BA314" s="123">
        <f>IF(AZ314=1,G314,0)</f>
        <v>0</v>
      </c>
      <c r="BB314" s="123">
        <f>IF(AZ314=2,G314,0)</f>
        <v>0</v>
      </c>
      <c r="BC314" s="123">
        <f>IF(AZ314=3,G314,0)</f>
        <v>0</v>
      </c>
      <c r="BD314" s="123">
        <f>IF(AZ314=4,G314,0)</f>
        <v>0</v>
      </c>
      <c r="BE314" s="123">
        <f>IF(AZ314=5,G314,0)</f>
        <v>0</v>
      </c>
      <c r="CZ314" s="123">
        <v>0.34089999999999998</v>
      </c>
    </row>
    <row r="315" spans="1:104" x14ac:dyDescent="0.2">
      <c r="A315" s="157"/>
      <c r="B315" s="158"/>
      <c r="C315" s="206" t="s">
        <v>180</v>
      </c>
      <c r="D315" s="207"/>
      <c r="E315" s="207"/>
      <c r="F315" s="207"/>
      <c r="G315" s="208"/>
      <c r="O315" s="150">
        <v>3</v>
      </c>
    </row>
    <row r="316" spans="1:104" x14ac:dyDescent="0.2">
      <c r="A316" s="151">
        <v>88</v>
      </c>
      <c r="B316" s="152" t="s">
        <v>22</v>
      </c>
      <c r="C316" s="153" t="s">
        <v>361</v>
      </c>
      <c r="D316" s="154" t="s">
        <v>188</v>
      </c>
      <c r="E316" s="155">
        <v>3</v>
      </c>
      <c r="F316" s="155">
        <v>0</v>
      </c>
      <c r="G316" s="156">
        <f>E316*F316</f>
        <v>0</v>
      </c>
      <c r="O316" s="150">
        <v>2</v>
      </c>
      <c r="AA316" s="123">
        <v>12</v>
      </c>
      <c r="AB316" s="123">
        <v>1</v>
      </c>
      <c r="AC316" s="123">
        <v>88</v>
      </c>
      <c r="AZ316" s="123">
        <v>1</v>
      </c>
      <c r="BA316" s="123">
        <f>IF(AZ316=1,G316,0)</f>
        <v>0</v>
      </c>
      <c r="BB316" s="123">
        <f>IF(AZ316=2,G316,0)</f>
        <v>0</v>
      </c>
      <c r="BC316" s="123">
        <f>IF(AZ316=3,G316,0)</f>
        <v>0</v>
      </c>
      <c r="BD316" s="123">
        <f>IF(AZ316=4,G316,0)</f>
        <v>0</v>
      </c>
      <c r="BE316" s="123">
        <f>IF(AZ316=5,G316,0)</f>
        <v>0</v>
      </c>
      <c r="CZ316" s="123">
        <v>0.17</v>
      </c>
    </row>
    <row r="317" spans="1:104" x14ac:dyDescent="0.2">
      <c r="A317" s="157"/>
      <c r="B317" s="158"/>
      <c r="C317" s="206" t="s">
        <v>362</v>
      </c>
      <c r="D317" s="207"/>
      <c r="E317" s="207"/>
      <c r="F317" s="207"/>
      <c r="G317" s="208"/>
      <c r="O317" s="150">
        <v>3</v>
      </c>
    </row>
    <row r="318" spans="1:104" x14ac:dyDescent="0.2">
      <c r="A318" s="151">
        <v>89</v>
      </c>
      <c r="B318" s="152" t="s">
        <v>22</v>
      </c>
      <c r="C318" s="153" t="s">
        <v>363</v>
      </c>
      <c r="D318" s="154" t="s">
        <v>199</v>
      </c>
      <c r="E318" s="155">
        <v>1</v>
      </c>
      <c r="F318" s="155">
        <v>0</v>
      </c>
      <c r="G318" s="156">
        <f>E318*F318</f>
        <v>0</v>
      </c>
      <c r="O318" s="150">
        <v>2</v>
      </c>
      <c r="AA318" s="123">
        <v>12</v>
      </c>
      <c r="AB318" s="123">
        <v>0</v>
      </c>
      <c r="AC318" s="123">
        <v>89</v>
      </c>
      <c r="AZ318" s="123">
        <v>1</v>
      </c>
      <c r="BA318" s="123">
        <f>IF(AZ318=1,G318,0)</f>
        <v>0</v>
      </c>
      <c r="BB318" s="123">
        <f>IF(AZ318=2,G318,0)</f>
        <v>0</v>
      </c>
      <c r="BC318" s="123">
        <f>IF(AZ318=3,G318,0)</f>
        <v>0</v>
      </c>
      <c r="BD318" s="123">
        <f>IF(AZ318=4,G318,0)</f>
        <v>0</v>
      </c>
      <c r="BE318" s="123">
        <f>IF(AZ318=5,G318,0)</f>
        <v>0</v>
      </c>
      <c r="CZ318" s="123">
        <v>0</v>
      </c>
    </row>
    <row r="319" spans="1:104" x14ac:dyDescent="0.2">
      <c r="A319" s="157"/>
      <c r="B319" s="158"/>
      <c r="C319" s="206" t="s">
        <v>364</v>
      </c>
      <c r="D319" s="207"/>
      <c r="E319" s="207"/>
      <c r="F319" s="207"/>
      <c r="G319" s="208"/>
      <c r="O319" s="150">
        <v>3</v>
      </c>
    </row>
    <row r="320" spans="1:104" x14ac:dyDescent="0.2">
      <c r="A320" s="157"/>
      <c r="B320" s="158"/>
      <c r="C320" s="206" t="s">
        <v>365</v>
      </c>
      <c r="D320" s="207"/>
      <c r="E320" s="207"/>
      <c r="F320" s="207"/>
      <c r="G320" s="208"/>
      <c r="O320" s="150">
        <v>3</v>
      </c>
    </row>
    <row r="321" spans="1:104" x14ac:dyDescent="0.2">
      <c r="A321" s="157"/>
      <c r="B321" s="158"/>
      <c r="C321" s="206" t="s">
        <v>366</v>
      </c>
      <c r="D321" s="207"/>
      <c r="E321" s="207"/>
      <c r="F321" s="207"/>
      <c r="G321" s="208"/>
      <c r="O321" s="150">
        <v>3</v>
      </c>
    </row>
    <row r="322" spans="1:104" x14ac:dyDescent="0.2">
      <c r="A322" s="157"/>
      <c r="B322" s="158"/>
      <c r="C322" s="206" t="s">
        <v>367</v>
      </c>
      <c r="D322" s="207"/>
      <c r="E322" s="207"/>
      <c r="F322" s="207"/>
      <c r="G322" s="208"/>
      <c r="O322" s="150">
        <v>3</v>
      </c>
    </row>
    <row r="323" spans="1:104" x14ac:dyDescent="0.2">
      <c r="A323" s="157"/>
      <c r="B323" s="158"/>
      <c r="C323" s="206" t="s">
        <v>368</v>
      </c>
      <c r="D323" s="207"/>
      <c r="E323" s="207"/>
      <c r="F323" s="207"/>
      <c r="G323" s="208"/>
      <c r="O323" s="150">
        <v>3</v>
      </c>
    </row>
    <row r="324" spans="1:104" x14ac:dyDescent="0.2">
      <c r="A324" s="157"/>
      <c r="B324" s="158"/>
      <c r="C324" s="206" t="s">
        <v>369</v>
      </c>
      <c r="D324" s="207"/>
      <c r="E324" s="207"/>
      <c r="F324" s="207"/>
      <c r="G324" s="208"/>
      <c r="O324" s="150">
        <v>3</v>
      </c>
    </row>
    <row r="325" spans="1:104" x14ac:dyDescent="0.2">
      <c r="A325" s="157"/>
      <c r="B325" s="158"/>
      <c r="C325" s="206" t="s">
        <v>370</v>
      </c>
      <c r="D325" s="207"/>
      <c r="E325" s="207"/>
      <c r="F325" s="207"/>
      <c r="G325" s="208"/>
      <c r="O325" s="150">
        <v>3</v>
      </c>
    </row>
    <row r="326" spans="1:104" x14ac:dyDescent="0.2">
      <c r="A326" s="157"/>
      <c r="B326" s="158"/>
      <c r="C326" s="206" t="s">
        <v>371</v>
      </c>
      <c r="D326" s="207"/>
      <c r="E326" s="207"/>
      <c r="F326" s="207"/>
      <c r="G326" s="208"/>
      <c r="O326" s="150">
        <v>3</v>
      </c>
    </row>
    <row r="327" spans="1:104" x14ac:dyDescent="0.2">
      <c r="A327" s="151">
        <v>90</v>
      </c>
      <c r="B327" s="152" t="s">
        <v>22</v>
      </c>
      <c r="C327" s="153" t="s">
        <v>372</v>
      </c>
      <c r="D327" s="154" t="s">
        <v>199</v>
      </c>
      <c r="E327" s="155">
        <v>1</v>
      </c>
      <c r="F327" s="155">
        <v>0</v>
      </c>
      <c r="G327" s="156">
        <f>E327*F327</f>
        <v>0</v>
      </c>
      <c r="O327" s="150">
        <v>2</v>
      </c>
      <c r="AA327" s="123">
        <v>12</v>
      </c>
      <c r="AB327" s="123">
        <v>0</v>
      </c>
      <c r="AC327" s="123">
        <v>90</v>
      </c>
      <c r="AZ327" s="123">
        <v>1</v>
      </c>
      <c r="BA327" s="123">
        <f>IF(AZ327=1,G327,0)</f>
        <v>0</v>
      </c>
      <c r="BB327" s="123">
        <f>IF(AZ327=2,G327,0)</f>
        <v>0</v>
      </c>
      <c r="BC327" s="123">
        <f>IF(AZ327=3,G327,0)</f>
        <v>0</v>
      </c>
      <c r="BD327" s="123">
        <f>IF(AZ327=4,G327,0)</f>
        <v>0</v>
      </c>
      <c r="BE327" s="123">
        <f>IF(AZ327=5,G327,0)</f>
        <v>0</v>
      </c>
      <c r="CZ327" s="123">
        <v>0</v>
      </c>
    </row>
    <row r="328" spans="1:104" x14ac:dyDescent="0.2">
      <c r="A328" s="157"/>
      <c r="B328" s="158"/>
      <c r="C328" s="206" t="s">
        <v>373</v>
      </c>
      <c r="D328" s="207"/>
      <c r="E328" s="207"/>
      <c r="F328" s="207"/>
      <c r="G328" s="208"/>
      <c r="O328" s="150">
        <v>3</v>
      </c>
    </row>
    <row r="329" spans="1:104" x14ac:dyDescent="0.2">
      <c r="A329" s="157"/>
      <c r="B329" s="158"/>
      <c r="C329" s="206" t="s">
        <v>374</v>
      </c>
      <c r="D329" s="207"/>
      <c r="E329" s="207"/>
      <c r="F329" s="207"/>
      <c r="G329" s="208"/>
      <c r="O329" s="150">
        <v>3</v>
      </c>
    </row>
    <row r="330" spans="1:104" x14ac:dyDescent="0.2">
      <c r="A330" s="157"/>
      <c r="B330" s="158"/>
      <c r="C330" s="206" t="s">
        <v>375</v>
      </c>
      <c r="D330" s="207"/>
      <c r="E330" s="207"/>
      <c r="F330" s="207"/>
      <c r="G330" s="208"/>
      <c r="O330" s="150">
        <v>3</v>
      </c>
    </row>
    <row r="331" spans="1:104" x14ac:dyDescent="0.2">
      <c r="A331" s="151">
        <v>91</v>
      </c>
      <c r="B331" s="152" t="s">
        <v>22</v>
      </c>
      <c r="C331" s="153" t="s">
        <v>376</v>
      </c>
      <c r="D331" s="154" t="s">
        <v>159</v>
      </c>
      <c r="E331" s="155">
        <v>149.85599999999999</v>
      </c>
      <c r="F331" s="155">
        <v>0</v>
      </c>
      <c r="G331" s="156">
        <f>E331*F331</f>
        <v>0</v>
      </c>
      <c r="O331" s="150">
        <v>2</v>
      </c>
      <c r="AA331" s="123">
        <v>12</v>
      </c>
      <c r="AB331" s="123">
        <v>0</v>
      </c>
      <c r="AC331" s="123">
        <v>91</v>
      </c>
      <c r="AZ331" s="123">
        <v>1</v>
      </c>
      <c r="BA331" s="123">
        <f>IF(AZ331=1,G331,0)</f>
        <v>0</v>
      </c>
      <c r="BB331" s="123">
        <f>IF(AZ331=2,G331,0)</f>
        <v>0</v>
      </c>
      <c r="BC331" s="123">
        <f>IF(AZ331=3,G331,0)</f>
        <v>0</v>
      </c>
      <c r="BD331" s="123">
        <f>IF(AZ331=4,G331,0)</f>
        <v>0</v>
      </c>
      <c r="BE331" s="123">
        <f>IF(AZ331=5,G331,0)</f>
        <v>0</v>
      </c>
      <c r="CZ331" s="123">
        <v>0</v>
      </c>
    </row>
    <row r="332" spans="1:104" x14ac:dyDescent="0.2">
      <c r="A332" s="151">
        <v>92</v>
      </c>
      <c r="B332" s="152" t="s">
        <v>377</v>
      </c>
      <c r="C332" s="153" t="s">
        <v>378</v>
      </c>
      <c r="D332" s="154" t="s">
        <v>159</v>
      </c>
      <c r="E332" s="155">
        <v>4249.47</v>
      </c>
      <c r="F332" s="155">
        <v>0</v>
      </c>
      <c r="G332" s="156">
        <f>E332*F332</f>
        <v>0</v>
      </c>
      <c r="O332" s="150">
        <v>2</v>
      </c>
      <c r="AA332" s="123">
        <v>12</v>
      </c>
      <c r="AB332" s="123">
        <v>0</v>
      </c>
      <c r="AC332" s="123">
        <v>92</v>
      </c>
      <c r="AZ332" s="123">
        <v>1</v>
      </c>
      <c r="BA332" s="123">
        <f>IF(AZ332=1,G332,0)</f>
        <v>0</v>
      </c>
      <c r="BB332" s="123">
        <f>IF(AZ332=2,G332,0)</f>
        <v>0</v>
      </c>
      <c r="BC332" s="123">
        <f>IF(AZ332=3,G332,0)</f>
        <v>0</v>
      </c>
      <c r="BD332" s="123">
        <f>IF(AZ332=4,G332,0)</f>
        <v>0</v>
      </c>
      <c r="BE332" s="123">
        <f>IF(AZ332=5,G332,0)</f>
        <v>0</v>
      </c>
      <c r="CZ332" s="123">
        <v>0</v>
      </c>
    </row>
    <row r="333" spans="1:104" x14ac:dyDescent="0.2">
      <c r="A333" s="157"/>
      <c r="B333" s="158"/>
      <c r="C333" s="209" t="s">
        <v>379</v>
      </c>
      <c r="D333" s="210"/>
      <c r="E333" s="159">
        <v>4249.47</v>
      </c>
      <c r="F333" s="160"/>
      <c r="G333" s="161"/>
      <c r="M333" s="162" t="s">
        <v>379</v>
      </c>
      <c r="O333" s="150"/>
    </row>
    <row r="334" spans="1:104" x14ac:dyDescent="0.2">
      <c r="A334" s="163"/>
      <c r="B334" s="164" t="s">
        <v>69</v>
      </c>
      <c r="C334" s="165" t="str">
        <f>CONCATENATE(B250," ",C250)</f>
        <v>8 Trubní vedení</v>
      </c>
      <c r="D334" s="163"/>
      <c r="E334" s="166"/>
      <c r="F334" s="166"/>
      <c r="G334" s="167">
        <f>SUM(G250:G333)</f>
        <v>0</v>
      </c>
      <c r="O334" s="150">
        <v>4</v>
      </c>
      <c r="BA334" s="168">
        <f>SUM(BA250:BA333)</f>
        <v>0</v>
      </c>
      <c r="BB334" s="168">
        <f>SUM(BB250:BB333)</f>
        <v>0</v>
      </c>
      <c r="BC334" s="168">
        <f>SUM(BC250:BC333)</f>
        <v>0</v>
      </c>
      <c r="BD334" s="168">
        <f>SUM(BD250:BD333)</f>
        <v>0</v>
      </c>
      <c r="BE334" s="168">
        <f>SUM(BE250:BE333)</f>
        <v>0</v>
      </c>
    </row>
    <row r="335" spans="1:104" x14ac:dyDescent="0.2">
      <c r="A335" s="143" t="s">
        <v>65</v>
      </c>
      <c r="B335" s="144" t="s">
        <v>380</v>
      </c>
      <c r="C335" s="145" t="s">
        <v>381</v>
      </c>
      <c r="D335" s="146"/>
      <c r="E335" s="147"/>
      <c r="F335" s="147"/>
      <c r="G335" s="148"/>
      <c r="H335" s="149"/>
      <c r="I335" s="149"/>
      <c r="O335" s="150">
        <v>1</v>
      </c>
    </row>
    <row r="336" spans="1:104" x14ac:dyDescent="0.2">
      <c r="A336" s="151">
        <v>93</v>
      </c>
      <c r="B336" s="152" t="s">
        <v>382</v>
      </c>
      <c r="C336" s="153" t="s">
        <v>383</v>
      </c>
      <c r="D336" s="154" t="s">
        <v>288</v>
      </c>
      <c r="E336" s="155">
        <v>12787.7366</v>
      </c>
      <c r="F336" s="155">
        <v>0</v>
      </c>
      <c r="G336" s="156">
        <f>E336*F336</f>
        <v>0</v>
      </c>
      <c r="O336" s="150">
        <v>2</v>
      </c>
      <c r="AA336" s="123">
        <v>12</v>
      </c>
      <c r="AB336" s="123">
        <v>0</v>
      </c>
      <c r="AC336" s="123">
        <v>93</v>
      </c>
      <c r="AZ336" s="123">
        <v>1</v>
      </c>
      <c r="BA336" s="123">
        <f>IF(AZ336=1,G336,0)</f>
        <v>0</v>
      </c>
      <c r="BB336" s="123">
        <f>IF(AZ336=2,G336,0)</f>
        <v>0</v>
      </c>
      <c r="BC336" s="123">
        <f>IF(AZ336=3,G336,0)</f>
        <v>0</v>
      </c>
      <c r="BD336" s="123">
        <f>IF(AZ336=4,G336,0)</f>
        <v>0</v>
      </c>
      <c r="BE336" s="123">
        <f>IF(AZ336=5,G336,0)</f>
        <v>0</v>
      </c>
      <c r="CZ336" s="123">
        <v>0</v>
      </c>
    </row>
    <row r="337" spans="1:57" x14ac:dyDescent="0.2">
      <c r="A337" s="157"/>
      <c r="B337" s="158"/>
      <c r="C337" s="209" t="s">
        <v>384</v>
      </c>
      <c r="D337" s="210"/>
      <c r="E337" s="159">
        <v>12787.7366</v>
      </c>
      <c r="F337" s="160"/>
      <c r="G337" s="161"/>
      <c r="M337" s="162" t="s">
        <v>384</v>
      </c>
      <c r="O337" s="150"/>
    </row>
    <row r="338" spans="1:57" x14ac:dyDescent="0.2">
      <c r="A338" s="163"/>
      <c r="B338" s="164" t="s">
        <v>69</v>
      </c>
      <c r="C338" s="165" t="str">
        <f>CONCATENATE(B335," ",C335)</f>
        <v>99 Staveništní přesun hmot</v>
      </c>
      <c r="D338" s="163"/>
      <c r="E338" s="166"/>
      <c r="F338" s="166"/>
      <c r="G338" s="167">
        <f>SUM(G335:G337)</f>
        <v>0</v>
      </c>
      <c r="O338" s="150">
        <v>4</v>
      </c>
      <c r="BA338" s="168">
        <f>SUM(BA335:BA337)</f>
        <v>0</v>
      </c>
      <c r="BB338" s="168">
        <f>SUM(BB335:BB337)</f>
        <v>0</v>
      </c>
      <c r="BC338" s="168">
        <f>SUM(BC335:BC337)</f>
        <v>0</v>
      </c>
      <c r="BD338" s="168">
        <f>SUM(BD335:BD337)</f>
        <v>0</v>
      </c>
      <c r="BE338" s="168">
        <f>SUM(BE335:BE337)</f>
        <v>0</v>
      </c>
    </row>
    <row r="339" spans="1:57" x14ac:dyDescent="0.2">
      <c r="A339" s="124"/>
      <c r="B339" s="124"/>
      <c r="C339" s="124"/>
      <c r="D339" s="124"/>
      <c r="E339" s="124"/>
      <c r="F339" s="124"/>
      <c r="G339" s="124"/>
    </row>
    <row r="340" spans="1:57" x14ac:dyDescent="0.2">
      <c r="E340" s="123"/>
    </row>
    <row r="341" spans="1:57" x14ac:dyDescent="0.2">
      <c r="E341" s="123"/>
    </row>
    <row r="342" spans="1:57" x14ac:dyDescent="0.2">
      <c r="E342" s="123"/>
    </row>
    <row r="343" spans="1:57" x14ac:dyDescent="0.2">
      <c r="E343" s="123"/>
    </row>
    <row r="344" spans="1:57" x14ac:dyDescent="0.2">
      <c r="E344" s="123"/>
    </row>
    <row r="345" spans="1:57" x14ac:dyDescent="0.2">
      <c r="E345" s="123"/>
    </row>
    <row r="346" spans="1:57" x14ac:dyDescent="0.2">
      <c r="E346" s="123"/>
    </row>
    <row r="347" spans="1:57" x14ac:dyDescent="0.2">
      <c r="E347" s="123"/>
    </row>
    <row r="348" spans="1:57" x14ac:dyDescent="0.2">
      <c r="E348" s="123"/>
    </row>
    <row r="349" spans="1:57" x14ac:dyDescent="0.2">
      <c r="E349" s="123"/>
    </row>
    <row r="350" spans="1:57" x14ac:dyDescent="0.2">
      <c r="E350" s="123"/>
    </row>
    <row r="351" spans="1:57" x14ac:dyDescent="0.2">
      <c r="E351" s="123"/>
    </row>
    <row r="352" spans="1:57" x14ac:dyDescent="0.2">
      <c r="E352" s="123"/>
    </row>
    <row r="353" spans="1:7" x14ac:dyDescent="0.2">
      <c r="E353" s="123"/>
    </row>
    <row r="354" spans="1:7" x14ac:dyDescent="0.2">
      <c r="E354" s="123"/>
    </row>
    <row r="355" spans="1:7" x14ac:dyDescent="0.2">
      <c r="E355" s="123"/>
    </row>
    <row r="356" spans="1:7" x14ac:dyDescent="0.2">
      <c r="E356" s="123"/>
    </row>
    <row r="357" spans="1:7" x14ac:dyDescent="0.2">
      <c r="E357" s="123"/>
    </row>
    <row r="358" spans="1:7" x14ac:dyDescent="0.2">
      <c r="E358" s="123"/>
    </row>
    <row r="359" spans="1:7" x14ac:dyDescent="0.2">
      <c r="E359" s="123"/>
    </row>
    <row r="360" spans="1:7" x14ac:dyDescent="0.2">
      <c r="E360" s="123"/>
    </row>
    <row r="361" spans="1:7" x14ac:dyDescent="0.2">
      <c r="E361" s="123"/>
    </row>
    <row r="362" spans="1:7" x14ac:dyDescent="0.2">
      <c r="A362" s="169"/>
      <c r="B362" s="169"/>
      <c r="C362" s="169"/>
      <c r="D362" s="169"/>
      <c r="E362" s="169"/>
      <c r="F362" s="169"/>
      <c r="G362" s="169"/>
    </row>
    <row r="363" spans="1:7" x14ac:dyDescent="0.2">
      <c r="A363" s="169"/>
      <c r="B363" s="169"/>
      <c r="C363" s="169"/>
      <c r="D363" s="169"/>
      <c r="E363" s="169"/>
      <c r="F363" s="169"/>
      <c r="G363" s="169"/>
    </row>
    <row r="364" spans="1:7" x14ac:dyDescent="0.2">
      <c r="A364" s="169"/>
      <c r="B364" s="169"/>
      <c r="C364" s="169"/>
      <c r="D364" s="169"/>
      <c r="E364" s="169"/>
      <c r="F364" s="169"/>
      <c r="G364" s="169"/>
    </row>
    <row r="365" spans="1:7" x14ac:dyDescent="0.2">
      <c r="A365" s="169"/>
      <c r="B365" s="169"/>
      <c r="C365" s="169"/>
      <c r="D365" s="169"/>
      <c r="E365" s="169"/>
      <c r="F365" s="169"/>
      <c r="G365" s="169"/>
    </row>
    <row r="366" spans="1:7" x14ac:dyDescent="0.2">
      <c r="E366" s="123"/>
    </row>
    <row r="367" spans="1:7" x14ac:dyDescent="0.2">
      <c r="E367" s="123"/>
    </row>
    <row r="368" spans="1:7" x14ac:dyDescent="0.2">
      <c r="E368" s="123"/>
    </row>
    <row r="369" spans="5:5" x14ac:dyDescent="0.2">
      <c r="E369" s="123"/>
    </row>
    <row r="370" spans="5:5" x14ac:dyDescent="0.2">
      <c r="E370" s="123"/>
    </row>
    <row r="371" spans="5:5" x14ac:dyDescent="0.2">
      <c r="E371" s="123"/>
    </row>
    <row r="372" spans="5:5" x14ac:dyDescent="0.2">
      <c r="E372" s="123"/>
    </row>
    <row r="373" spans="5:5" x14ac:dyDescent="0.2">
      <c r="E373" s="123"/>
    </row>
    <row r="374" spans="5:5" x14ac:dyDescent="0.2">
      <c r="E374" s="123"/>
    </row>
    <row r="375" spans="5:5" x14ac:dyDescent="0.2">
      <c r="E375" s="123"/>
    </row>
    <row r="376" spans="5:5" x14ac:dyDescent="0.2">
      <c r="E376" s="123"/>
    </row>
    <row r="377" spans="5:5" x14ac:dyDescent="0.2">
      <c r="E377" s="123"/>
    </row>
    <row r="378" spans="5:5" x14ac:dyDescent="0.2">
      <c r="E378" s="123"/>
    </row>
    <row r="379" spans="5:5" x14ac:dyDescent="0.2">
      <c r="E379" s="123"/>
    </row>
    <row r="380" spans="5:5" x14ac:dyDescent="0.2">
      <c r="E380" s="123"/>
    </row>
    <row r="381" spans="5:5" x14ac:dyDescent="0.2">
      <c r="E381" s="123"/>
    </row>
    <row r="382" spans="5:5" x14ac:dyDescent="0.2">
      <c r="E382" s="123"/>
    </row>
    <row r="383" spans="5:5" x14ac:dyDescent="0.2">
      <c r="E383" s="123"/>
    </row>
    <row r="384" spans="5:5" x14ac:dyDescent="0.2">
      <c r="E384" s="123"/>
    </row>
    <row r="385" spans="1:7" x14ac:dyDescent="0.2">
      <c r="E385" s="123"/>
    </row>
    <row r="386" spans="1:7" x14ac:dyDescent="0.2">
      <c r="E386" s="123"/>
    </row>
    <row r="387" spans="1:7" x14ac:dyDescent="0.2">
      <c r="E387" s="123"/>
    </row>
    <row r="388" spans="1:7" x14ac:dyDescent="0.2">
      <c r="E388" s="123"/>
    </row>
    <row r="389" spans="1:7" x14ac:dyDescent="0.2">
      <c r="E389" s="123"/>
    </row>
    <row r="390" spans="1:7" x14ac:dyDescent="0.2">
      <c r="E390" s="123"/>
    </row>
    <row r="391" spans="1:7" x14ac:dyDescent="0.2">
      <c r="E391" s="123"/>
    </row>
    <row r="392" spans="1:7" x14ac:dyDescent="0.2">
      <c r="E392" s="123"/>
    </row>
    <row r="393" spans="1:7" x14ac:dyDescent="0.2">
      <c r="E393" s="123"/>
    </row>
    <row r="394" spans="1:7" x14ac:dyDescent="0.2">
      <c r="E394" s="123"/>
    </row>
    <row r="395" spans="1:7" x14ac:dyDescent="0.2">
      <c r="E395" s="123"/>
    </row>
    <row r="396" spans="1:7" x14ac:dyDescent="0.2">
      <c r="E396" s="123"/>
    </row>
    <row r="397" spans="1:7" x14ac:dyDescent="0.2">
      <c r="A397" s="170"/>
      <c r="B397" s="170"/>
    </row>
    <row r="398" spans="1:7" x14ac:dyDescent="0.2">
      <c r="A398" s="169"/>
      <c r="B398" s="169"/>
      <c r="C398" s="172"/>
      <c r="D398" s="172"/>
      <c r="E398" s="173"/>
      <c r="F398" s="172"/>
      <c r="G398" s="174"/>
    </row>
    <row r="399" spans="1:7" x14ac:dyDescent="0.2">
      <c r="A399" s="175"/>
      <c r="B399" s="175"/>
      <c r="C399" s="169"/>
      <c r="D399" s="169"/>
      <c r="E399" s="176"/>
      <c r="F399" s="169"/>
      <c r="G399" s="169"/>
    </row>
    <row r="400" spans="1:7" x14ac:dyDescent="0.2">
      <c r="A400" s="169"/>
      <c r="B400" s="169"/>
      <c r="C400" s="169"/>
      <c r="D400" s="169"/>
      <c r="E400" s="176"/>
      <c r="F400" s="169"/>
      <c r="G400" s="169"/>
    </row>
    <row r="401" spans="1:7" x14ac:dyDescent="0.2">
      <c r="A401" s="169"/>
      <c r="B401" s="169"/>
      <c r="C401" s="169"/>
      <c r="D401" s="169"/>
      <c r="E401" s="176"/>
      <c r="F401" s="169"/>
      <c r="G401" s="169"/>
    </row>
    <row r="402" spans="1:7" x14ac:dyDescent="0.2">
      <c r="A402" s="169"/>
      <c r="B402" s="169"/>
      <c r="C402" s="169"/>
      <c r="D402" s="169"/>
      <c r="E402" s="176"/>
      <c r="F402" s="169"/>
      <c r="G402" s="169"/>
    </row>
    <row r="403" spans="1:7" x14ac:dyDescent="0.2">
      <c r="A403" s="169"/>
      <c r="B403" s="169"/>
      <c r="C403" s="169"/>
      <c r="D403" s="169"/>
      <c r="E403" s="176"/>
      <c r="F403" s="169"/>
      <c r="G403" s="169"/>
    </row>
    <row r="404" spans="1:7" x14ac:dyDescent="0.2">
      <c r="A404" s="169"/>
      <c r="B404" s="169"/>
      <c r="C404" s="169"/>
      <c r="D404" s="169"/>
      <c r="E404" s="176"/>
      <c r="F404" s="169"/>
      <c r="G404" s="169"/>
    </row>
    <row r="405" spans="1:7" x14ac:dyDescent="0.2">
      <c r="A405" s="169"/>
      <c r="B405" s="169"/>
      <c r="C405" s="169"/>
      <c r="D405" s="169"/>
      <c r="E405" s="176"/>
      <c r="F405" s="169"/>
      <c r="G405" s="169"/>
    </row>
    <row r="406" spans="1:7" x14ac:dyDescent="0.2">
      <c r="A406" s="169"/>
      <c r="B406" s="169"/>
      <c r="C406" s="169"/>
      <c r="D406" s="169"/>
      <c r="E406" s="176"/>
      <c r="F406" s="169"/>
      <c r="G406" s="169"/>
    </row>
    <row r="407" spans="1:7" x14ac:dyDescent="0.2">
      <c r="A407" s="169"/>
      <c r="B407" s="169"/>
      <c r="C407" s="169"/>
      <c r="D407" s="169"/>
      <c r="E407" s="176"/>
      <c r="F407" s="169"/>
      <c r="G407" s="169"/>
    </row>
    <row r="408" spans="1:7" x14ac:dyDescent="0.2">
      <c r="A408" s="169"/>
      <c r="B408" s="169"/>
      <c r="C408" s="169"/>
      <c r="D408" s="169"/>
      <c r="E408" s="176"/>
      <c r="F408" s="169"/>
      <c r="G408" s="169"/>
    </row>
    <row r="409" spans="1:7" x14ac:dyDescent="0.2">
      <c r="A409" s="169"/>
      <c r="B409" s="169"/>
      <c r="C409" s="169"/>
      <c r="D409" s="169"/>
      <c r="E409" s="176"/>
      <c r="F409" s="169"/>
      <c r="G409" s="169"/>
    </row>
    <row r="410" spans="1:7" x14ac:dyDescent="0.2">
      <c r="A410" s="169"/>
      <c r="B410" s="169"/>
      <c r="C410" s="169"/>
      <c r="D410" s="169"/>
      <c r="E410" s="176"/>
      <c r="F410" s="169"/>
      <c r="G410" s="169"/>
    </row>
    <row r="411" spans="1:7" x14ac:dyDescent="0.2">
      <c r="A411" s="169"/>
      <c r="B411" s="169"/>
      <c r="C411" s="169"/>
      <c r="D411" s="169"/>
      <c r="E411" s="176"/>
      <c r="F411" s="169"/>
      <c r="G411" s="169"/>
    </row>
  </sheetData>
  <mergeCells count="227">
    <mergeCell ref="C17:G17"/>
    <mergeCell ref="C18:D18"/>
    <mergeCell ref="C21:G21"/>
    <mergeCell ref="C22:D22"/>
    <mergeCell ref="C24:G24"/>
    <mergeCell ref="C25:D25"/>
    <mergeCell ref="A1:G1"/>
    <mergeCell ref="A3:B3"/>
    <mergeCell ref="A4:B4"/>
    <mergeCell ref="E4:G4"/>
    <mergeCell ref="C9:G9"/>
    <mergeCell ref="C11:G11"/>
    <mergeCell ref="C12:D12"/>
    <mergeCell ref="C15:G15"/>
    <mergeCell ref="C40:G40"/>
    <mergeCell ref="C41:D41"/>
    <mergeCell ref="C42:D42"/>
    <mergeCell ref="C43:D43"/>
    <mergeCell ref="C44:D44"/>
    <mergeCell ref="C46:D46"/>
    <mergeCell ref="C27:G27"/>
    <mergeCell ref="C28:D28"/>
    <mergeCell ref="C32:G32"/>
    <mergeCell ref="C34:G34"/>
    <mergeCell ref="C36:G36"/>
    <mergeCell ref="C38:G38"/>
    <mergeCell ref="C56:G56"/>
    <mergeCell ref="C58:G58"/>
    <mergeCell ref="C60:G60"/>
    <mergeCell ref="C61:D61"/>
    <mergeCell ref="C63:G63"/>
    <mergeCell ref="C64:D64"/>
    <mergeCell ref="C48:G48"/>
    <mergeCell ref="C49:D49"/>
    <mergeCell ref="C50:D50"/>
    <mergeCell ref="C51:D51"/>
    <mergeCell ref="C52:D52"/>
    <mergeCell ref="C54:D54"/>
    <mergeCell ref="C73:G73"/>
    <mergeCell ref="C75:G75"/>
    <mergeCell ref="C76:G76"/>
    <mergeCell ref="C77:D77"/>
    <mergeCell ref="C78:D78"/>
    <mergeCell ref="C79:D79"/>
    <mergeCell ref="C65:D65"/>
    <mergeCell ref="C66:D66"/>
    <mergeCell ref="C67:D67"/>
    <mergeCell ref="C68:D68"/>
    <mergeCell ref="C70:D70"/>
    <mergeCell ref="C71:D71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98:D98"/>
    <mergeCell ref="C100:G100"/>
    <mergeCell ref="C101:D101"/>
    <mergeCell ref="C102:D102"/>
    <mergeCell ref="C103:D103"/>
    <mergeCell ref="C104:D104"/>
    <mergeCell ref="C92:D92"/>
    <mergeCell ref="C93:D93"/>
    <mergeCell ref="C94:D94"/>
    <mergeCell ref="C95:D95"/>
    <mergeCell ref="C96:D96"/>
    <mergeCell ref="C97:D97"/>
    <mergeCell ref="C111:D111"/>
    <mergeCell ref="C112:D112"/>
    <mergeCell ref="C115:G115"/>
    <mergeCell ref="C116:G116"/>
    <mergeCell ref="C117:G117"/>
    <mergeCell ref="C118:D118"/>
    <mergeCell ref="C105:D105"/>
    <mergeCell ref="C106:D106"/>
    <mergeCell ref="C107:D107"/>
    <mergeCell ref="C108:D108"/>
    <mergeCell ref="C109:D109"/>
    <mergeCell ref="C110:D110"/>
    <mergeCell ref="C126:D126"/>
    <mergeCell ref="C127:D127"/>
    <mergeCell ref="C128:D128"/>
    <mergeCell ref="C130:G130"/>
    <mergeCell ref="C134:G134"/>
    <mergeCell ref="C120:G120"/>
    <mergeCell ref="C121:D121"/>
    <mergeCell ref="C122:D122"/>
    <mergeCell ref="C123:D123"/>
    <mergeCell ref="C124:D124"/>
    <mergeCell ref="C125:D125"/>
    <mergeCell ref="C148:D148"/>
    <mergeCell ref="C150:D150"/>
    <mergeCell ref="C153:D153"/>
    <mergeCell ref="C155:D155"/>
    <mergeCell ref="C157:G157"/>
    <mergeCell ref="C158:G158"/>
    <mergeCell ref="C159:G159"/>
    <mergeCell ref="C160:G160"/>
    <mergeCell ref="C139:G139"/>
    <mergeCell ref="C140:D140"/>
    <mergeCell ref="C144:G144"/>
    <mergeCell ref="C167:D167"/>
    <mergeCell ref="C168:D168"/>
    <mergeCell ref="C169:D169"/>
    <mergeCell ref="C170:D170"/>
    <mergeCell ref="C171:D171"/>
    <mergeCell ref="C172:D172"/>
    <mergeCell ref="C161:G161"/>
    <mergeCell ref="C162:G162"/>
    <mergeCell ref="C163:G163"/>
    <mergeCell ref="C164:G164"/>
    <mergeCell ref="C165:G165"/>
    <mergeCell ref="C166:G166"/>
    <mergeCell ref="C180:D180"/>
    <mergeCell ref="C182:D182"/>
    <mergeCell ref="C184:D184"/>
    <mergeCell ref="C186:D186"/>
    <mergeCell ref="C188:D188"/>
    <mergeCell ref="C190:D190"/>
    <mergeCell ref="C173:D173"/>
    <mergeCell ref="C174:D174"/>
    <mergeCell ref="C175:D175"/>
    <mergeCell ref="C176:D176"/>
    <mergeCell ref="C177:D177"/>
    <mergeCell ref="C178:D178"/>
    <mergeCell ref="C197:D197"/>
    <mergeCell ref="C198:D198"/>
    <mergeCell ref="C199:D199"/>
    <mergeCell ref="C200:D200"/>
    <mergeCell ref="C201:D201"/>
    <mergeCell ref="C202:D202"/>
    <mergeCell ref="C191:D191"/>
    <mergeCell ref="C192:D192"/>
    <mergeCell ref="C193:D193"/>
    <mergeCell ref="C194:D194"/>
    <mergeCell ref="C195:D195"/>
    <mergeCell ref="C196:D196"/>
    <mergeCell ref="C209:D209"/>
    <mergeCell ref="C210:D210"/>
    <mergeCell ref="C211:D211"/>
    <mergeCell ref="C212:D212"/>
    <mergeCell ref="C213:D213"/>
    <mergeCell ref="C214:D214"/>
    <mergeCell ref="C203:D203"/>
    <mergeCell ref="C204:D204"/>
    <mergeCell ref="C205:D205"/>
    <mergeCell ref="C206:D206"/>
    <mergeCell ref="C207:D207"/>
    <mergeCell ref="C208:D208"/>
    <mergeCell ref="C223:D223"/>
    <mergeCell ref="C224:D224"/>
    <mergeCell ref="C225:D225"/>
    <mergeCell ref="C226:D226"/>
    <mergeCell ref="C227:D227"/>
    <mergeCell ref="C229:D229"/>
    <mergeCell ref="C215:D215"/>
    <mergeCell ref="C216:D216"/>
    <mergeCell ref="C217:D217"/>
    <mergeCell ref="C219:D219"/>
    <mergeCell ref="C221:D221"/>
    <mergeCell ref="C222:D222"/>
    <mergeCell ref="C246:D246"/>
    <mergeCell ref="C248:D248"/>
    <mergeCell ref="C252:G252"/>
    <mergeCell ref="C253:D253"/>
    <mergeCell ref="C255:D255"/>
    <mergeCell ref="C257:G257"/>
    <mergeCell ref="C259:D259"/>
    <mergeCell ref="C261:G261"/>
    <mergeCell ref="C234:D234"/>
    <mergeCell ref="C235:D235"/>
    <mergeCell ref="C238:D238"/>
    <mergeCell ref="C240:D240"/>
    <mergeCell ref="C241:D241"/>
    <mergeCell ref="C244:D244"/>
    <mergeCell ref="C272:G272"/>
    <mergeCell ref="C273:D273"/>
    <mergeCell ref="C275:G275"/>
    <mergeCell ref="C276:D276"/>
    <mergeCell ref="C278:G278"/>
    <mergeCell ref="C280:G280"/>
    <mergeCell ref="C262:D262"/>
    <mergeCell ref="C264:D264"/>
    <mergeCell ref="C266:G266"/>
    <mergeCell ref="C267:D267"/>
    <mergeCell ref="C269:G269"/>
    <mergeCell ref="C270:D270"/>
    <mergeCell ref="C292:G292"/>
    <mergeCell ref="C294:G294"/>
    <mergeCell ref="C296:G296"/>
    <mergeCell ref="C298:G298"/>
    <mergeCell ref="C300:G300"/>
    <mergeCell ref="C302:G302"/>
    <mergeCell ref="C282:G282"/>
    <mergeCell ref="C283:D283"/>
    <mergeCell ref="C285:G285"/>
    <mergeCell ref="C287:G287"/>
    <mergeCell ref="C289:G289"/>
    <mergeCell ref="C290:D290"/>
    <mergeCell ref="C315:G315"/>
    <mergeCell ref="C317:G317"/>
    <mergeCell ref="C319:G319"/>
    <mergeCell ref="C320:G320"/>
    <mergeCell ref="C321:G321"/>
    <mergeCell ref="C322:G322"/>
    <mergeCell ref="C304:G304"/>
    <mergeCell ref="C306:G306"/>
    <mergeCell ref="C308:G308"/>
    <mergeCell ref="C310:G310"/>
    <mergeCell ref="C312:G312"/>
    <mergeCell ref="C313:D313"/>
    <mergeCell ref="C330:G330"/>
    <mergeCell ref="C333:D333"/>
    <mergeCell ref="C337:D337"/>
    <mergeCell ref="C323:G323"/>
    <mergeCell ref="C324:G324"/>
    <mergeCell ref="C325:G325"/>
    <mergeCell ref="C326:G326"/>
    <mergeCell ref="C328:G328"/>
    <mergeCell ref="C329:G32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Pruša</dc:creator>
  <cp:lastModifiedBy>Vítězslav Pruša</cp:lastModifiedBy>
  <dcterms:created xsi:type="dcterms:W3CDTF">2014-04-17T05:43:52Z</dcterms:created>
  <dcterms:modified xsi:type="dcterms:W3CDTF">2014-06-02T14:41:41Z</dcterms:modified>
</cp:coreProperties>
</file>