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-02 ČOV\"/>
    </mc:Choice>
  </mc:AlternateContent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46" i="3"/>
  <c r="BE47" i="3" s="1"/>
  <c r="I10" i="2" s="1"/>
  <c r="BD46" i="3"/>
  <c r="BD47" i="3" s="1"/>
  <c r="H10" i="2" s="1"/>
  <c r="BC46" i="3"/>
  <c r="BC47" i="3" s="1"/>
  <c r="G10" i="2" s="1"/>
  <c r="BB46" i="3"/>
  <c r="G46" i="3"/>
  <c r="G47" i="3" s="1"/>
  <c r="B10" i="2"/>
  <c r="A10" i="2"/>
  <c r="BB47" i="3"/>
  <c r="F10" i="2" s="1"/>
  <c r="C47" i="3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9" i="2"/>
  <c r="A9" i="2"/>
  <c r="BE44" i="3"/>
  <c r="I9" i="2" s="1"/>
  <c r="C44" i="3"/>
  <c r="BE33" i="3"/>
  <c r="BD33" i="3"/>
  <c r="BC33" i="3"/>
  <c r="BB33" i="3"/>
  <c r="G33" i="3"/>
  <c r="BA33" i="3" s="1"/>
  <c r="BE30" i="3"/>
  <c r="BE36" i="3" s="1"/>
  <c r="I8" i="2" s="1"/>
  <c r="BD30" i="3"/>
  <c r="BC30" i="3"/>
  <c r="BC36" i="3" s="1"/>
  <c r="G8" i="2" s="1"/>
  <c r="BB30" i="3"/>
  <c r="G30" i="3"/>
  <c r="BA30" i="3" s="1"/>
  <c r="B8" i="2"/>
  <c r="A8" i="2"/>
  <c r="C36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1" i="3"/>
  <c r="BD11" i="3"/>
  <c r="BC11" i="3"/>
  <c r="BB11" i="3"/>
  <c r="G11" i="3"/>
  <c r="BA11" i="3" s="1"/>
  <c r="BE8" i="3"/>
  <c r="BE28" i="3" s="1"/>
  <c r="I7" i="2" s="1"/>
  <c r="BD8" i="3"/>
  <c r="BD28" i="3" s="1"/>
  <c r="H7" i="2" s="1"/>
  <c r="BC8" i="3"/>
  <c r="BC28" i="3" s="1"/>
  <c r="G7" i="2" s="1"/>
  <c r="BB8" i="3"/>
  <c r="G8" i="3"/>
  <c r="BA8" i="3" s="1"/>
  <c r="B7" i="2"/>
  <c r="A7" i="2"/>
  <c r="C28" i="3"/>
  <c r="C4" i="3"/>
  <c r="F3" i="3"/>
  <c r="C3" i="3"/>
  <c r="C2" i="2"/>
  <c r="C1" i="2"/>
  <c r="F31" i="1"/>
  <c r="G8" i="1"/>
  <c r="BB44" i="3" l="1"/>
  <c r="F9" i="2" s="1"/>
  <c r="BC44" i="3"/>
  <c r="G9" i="2" s="1"/>
  <c r="G11" i="2" s="1"/>
  <c r="C14" i="1" s="1"/>
  <c r="I11" i="2"/>
  <c r="C20" i="1" s="1"/>
  <c r="BB28" i="3"/>
  <c r="F7" i="2" s="1"/>
  <c r="BB36" i="3"/>
  <c r="F8" i="2" s="1"/>
  <c r="BD44" i="3"/>
  <c r="H9" i="2" s="1"/>
  <c r="BD36" i="3"/>
  <c r="H8" i="2" s="1"/>
  <c r="BA46" i="3"/>
  <c r="BA47" i="3" s="1"/>
  <c r="E10" i="2" s="1"/>
  <c r="BA44" i="3"/>
  <c r="E9" i="2" s="1"/>
  <c r="BA28" i="3"/>
  <c r="E7" i="2" s="1"/>
  <c r="BA36" i="3"/>
  <c r="E8" i="2" s="1"/>
  <c r="G28" i="3"/>
  <c r="G36" i="3"/>
  <c r="G44" i="3"/>
  <c r="F11" i="2" l="1"/>
  <c r="C17" i="1" s="1"/>
  <c r="H11" i="2"/>
  <c r="C15" i="1" s="1"/>
  <c r="E11" i="2"/>
  <c r="C16" i="1" l="1"/>
  <c r="C18" i="1" s="1"/>
  <c r="C21" i="1" s="1"/>
  <c r="F32" i="1"/>
  <c r="G18" i="2"/>
  <c r="I18" i="2" s="1"/>
  <c r="G16" i="1" s="1"/>
  <c r="G23" i="2"/>
  <c r="I23" i="2" s="1"/>
  <c r="G19" i="2"/>
  <c r="I19" i="2" s="1"/>
  <c r="G17" i="1" s="1"/>
  <c r="G21" i="2"/>
  <c r="I21" i="2" s="1"/>
  <c r="G19" i="1" s="1"/>
  <c r="G16" i="2"/>
  <c r="I16" i="2" s="1"/>
  <c r="G14" i="1" s="1"/>
  <c r="G17" i="2"/>
  <c r="I17" i="2" s="1"/>
  <c r="G15" i="1" s="1"/>
  <c r="G20" i="2"/>
  <c r="I20" i="2" s="1"/>
  <c r="G18" i="1" s="1"/>
  <c r="G22" i="2"/>
  <c r="I22" i="2" s="1"/>
  <c r="G20" i="1" s="1"/>
  <c r="F33" i="1" l="1"/>
  <c r="F34" i="1" s="1"/>
  <c r="H24" i="2"/>
  <c r="G22" i="1" s="1"/>
  <c r="G21" i="1" s="1"/>
  <c r="C22" i="1" l="1"/>
</calcChain>
</file>

<file path=xl/sharedStrings.xml><?xml version="1.0" encoding="utf-8"?>
<sst xmlns="http://schemas.openxmlformats.org/spreadsheetml/2006/main" count="183" uniqueCount="130">
  <si>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</si>
  <si>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</si>
  <si>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</si>
  <si>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</si>
  <si>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</si>
  <si>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</si>
  <si>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</si>
  <si>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</si>
  <si>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</si>
  <si>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</si>
  <si>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</si>
  <si>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</si>
  <si>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</si>
  <si>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</si>
  <si>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</si>
  <si>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</si>
  <si>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</si>
  <si>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</si>
  <si>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</si>
  <si>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</si>
  <si>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</si>
  <si>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</si>
  <si>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</si>
  <si>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</si>
  <si>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</si>
  <si>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</si>
  <si>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</si>
  <si>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</si>
  <si>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</si>
  <si>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</si>
  <si>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</si>
  <si>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</si>
  <si>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</si>
  <si>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</si>
  <si>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</si>
  <si>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</si>
  <si>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</si>
  <si>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</si>
  <si>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</si>
  <si>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</si>
  <si>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</si>
  <si>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</si>
  <si>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</si>
  <si>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</si>
  <si>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</si>
  <si>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</si>
  <si>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</si>
  <si>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</si>
  <si>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</si>
  <si>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</si>
  <si>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</si>
  <si>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</si>
  <si>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</si>
  <si>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</si>
  <si>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</si>
  <si>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</si>
  <si>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</si>
  <si>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</si>
  <si>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</si>
  <si>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</si>
  <si>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</si>
  <si>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</si>
  <si>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</si>
  <si>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</si>
  <si>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</si>
  <si>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</si>
  <si>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</si>
  <si>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</si>
  <si>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</si>
  <si>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</si>
  <si>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Příštpo-kanalizace a ČOV</t>
  </si>
  <si>
    <t>SO-02 ČOV Studna pro snížení HPV</t>
  </si>
  <si>
    <t>133 30-1102.R00</t>
  </si>
  <si>
    <t xml:space="preserve">Hloubení šachet v hor.4 nad 100 m3 </t>
  </si>
  <si>
    <t>m3</t>
  </si>
  <si>
    <t>((3,14*0,9*0,9)+(3,14*3,3*3,3))/2*6,2</t>
  </si>
  <si>
    <t>0,1122</t>
  </si>
  <si>
    <t>161 10-1104.R00</t>
  </si>
  <si>
    <t xml:space="preserve">Svislé přemístění výkopku z hor.1-4 do 8,0 m </t>
  </si>
  <si>
    <t>3,14*0,6*0,6*6</t>
  </si>
  <si>
    <t>8,5</t>
  </si>
  <si>
    <t>0,08+0,6</t>
  </si>
  <si>
    <t>0,0376</t>
  </si>
  <si>
    <t>162 30-1102.R00</t>
  </si>
  <si>
    <t xml:space="preserve">Vodorovné přemístění výkopku z hor.1-4 do 1000 m </t>
  </si>
  <si>
    <t>167 10-1102.R00</t>
  </si>
  <si>
    <t xml:space="preserve">Nakládání výkopku z hor.1-4 v množství nad 100 m3 </t>
  </si>
  <si>
    <t>171 20-6111.R00</t>
  </si>
  <si>
    <t xml:space="preserve">Uložení zemin do násypů v předepsané deponii </t>
  </si>
  <si>
    <t>175 10-1101.RT2</t>
  </si>
  <si>
    <t>Obsyp studny stěrkopískem s dodáním štěrkopísku frakce 0 - 22 mm</t>
  </si>
  <si>
    <t>3,14*0,9*0,9*6-3,14*0,6*0,6*6</t>
  </si>
  <si>
    <t>0,022</t>
  </si>
  <si>
    <t>175 10-3111.R00</t>
  </si>
  <si>
    <t>Obsyp studny zeminou po vrstvách 200 mm se zhutněním</t>
  </si>
  <si>
    <t>113,9-8,5-0,08-0,6-3,14*0,6*0,6*6</t>
  </si>
  <si>
    <t>0,0624</t>
  </si>
  <si>
    <t>4</t>
  </si>
  <si>
    <t>Vodorovné konstrukce</t>
  </si>
  <si>
    <t>451 57-5111.R00</t>
  </si>
  <si>
    <t xml:space="preserve">Podkladní vrstva tl. 20 cm ze štěrkopísku </t>
  </si>
  <si>
    <t>3,14*0,35*0,35*0,2</t>
  </si>
  <si>
    <t>0,0031</t>
  </si>
  <si>
    <t>452 31-1141.U00</t>
  </si>
  <si>
    <t xml:space="preserve">Beton podkladní betonové deska B15 tl. 200 mm </t>
  </si>
  <si>
    <t>3,14*0,9*0,9*0,2*1,05</t>
  </si>
  <si>
    <t>0,0659</t>
  </si>
  <si>
    <t>8</t>
  </si>
  <si>
    <t>Trubní vedení</t>
  </si>
  <si>
    <t>894 42-1111.RT1</t>
  </si>
  <si>
    <t>Osazení beton.dílců šachet vnitřní DN 1000 mm v.6m vč. krycí desky s uzamyk. poklopem 600*600 mm</t>
  </si>
  <si>
    <t>kpl.</t>
  </si>
  <si>
    <t>073 87-3112.R00</t>
  </si>
  <si>
    <t>Osazování ocelových stupadel do stěn šachty vč. dodávky stupadel</t>
  </si>
  <si>
    <t>kus</t>
  </si>
  <si>
    <t>8.02</t>
  </si>
  <si>
    <t xml:space="preserve">D+M ocelového U 120 profilu dl. 1200 mm </t>
  </si>
  <si>
    <t>99</t>
  </si>
  <si>
    <t>Staveništní přesun hmot</t>
  </si>
  <si>
    <t>998 27-1301.R00</t>
  </si>
  <si>
    <t xml:space="preserve">Přesun hmot pro kanalizace </t>
  </si>
  <si>
    <t>t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</si>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</sst>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/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/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Rekapitulace!A16</f>
        <v>Kompletační činnost (IČD)</v>
      </c>
      <c r="E14" s="44"/>
      <c r="F14" s="45"/>
      <c r="G14" s="42">
        <f>Rekapitulace!I16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Rekapitulace!A17</f>
        <v>Mimostaveništní doprava</v>
      </c>
      <c r="E15" s="46"/>
      <c r="F15" s="47"/>
      <c r="G15" s="42">
        <f>Rekapitulace!I17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Rekapitulace!A18</f>
        <v>Oborová přirážka</v>
      </c>
      <c r="E16" s="46"/>
      <c r="F16" s="47"/>
      <c r="G16" s="42">
        <f>Rekapitulace!I18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Rekapitulace!A19</f>
        <v>Provoz investora</v>
      </c>
      <c r="E17" s="46"/>
      <c r="F17" s="47"/>
      <c r="G17" s="42">
        <f>Rekapitulace!I19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Rekapitulace!A20</f>
        <v>Přesun stavebních kapacit</v>
      </c>
      <c r="E18" s="46"/>
      <c r="F18" s="47"/>
      <c r="G18" s="42">
        <f>Rekapitulace!I20</f>
        <v>0</v>
      </c>
    </row>
    <row r="19" spans="1:7" ht="15.95" customHeight="1" x14ac:dyDescent="0.2">
      <c r="A19" s="49"/>
      <c r="B19" s="41"/>
      <c r="C19" s="42"/>
      <c r="D19" s="24" t="str">
        <f>Rekapitulace!A21</f>
        <v>Rezerva rozpočtu</v>
      </c>
      <c r="E19" s="46"/>
      <c r="F19" s="47"/>
      <c r="G19" s="42">
        <f>Rekapitulace!I21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Rekapitulace!A22</f>
        <v>Zařízení staveniště</v>
      </c>
      <c r="E20" s="46"/>
      <c r="F20" s="47"/>
      <c r="G20" s="42">
        <f>Rekapitulace!I22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SO-02 ČOV Studna pro snížení HPV</v>
      </c>
      <c r="D2" s="76"/>
      <c r="E2" s="77"/>
      <c r="F2" s="76"/>
      <c r="G2" s="192"/>
      <c r="H2" s="192"/>
      <c r="I2" s="19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Položky!BA28</f>
        <v>0</v>
      </c>
      <c r="F7" s="179">
        <f>Položky!BB28</f>
        <v>0</v>
      </c>
      <c r="G7" s="179">
        <f>Položky!BC28</f>
        <v>0</v>
      </c>
      <c r="H7" s="179">
        <f>Položky!BD28</f>
        <v>0</v>
      </c>
      <c r="I7" s="180">
        <f>Položky!BE28</f>
        <v>0</v>
      </c>
    </row>
    <row r="8" spans="1:57" s="11" customFormat="1" x14ac:dyDescent="0.2">
      <c r="A8" s="177" t="str">
        <f>Položky!B29</f>
        <v>4</v>
      </c>
      <c r="B8" s="86" t="str">
        <f>Položky!C29</f>
        <v>Vodorovné konstrukce</v>
      </c>
      <c r="C8" s="87"/>
      <c r="D8" s="88"/>
      <c r="E8" s="178">
        <f>Položky!BA36</f>
        <v>0</v>
      </c>
      <c r="F8" s="179">
        <f>Položky!BB36</f>
        <v>0</v>
      </c>
      <c r="G8" s="179">
        <f>Položky!BC36</f>
        <v>0</v>
      </c>
      <c r="H8" s="179">
        <f>Položky!BD36</f>
        <v>0</v>
      </c>
      <c r="I8" s="180">
        <f>Položky!BE36</f>
        <v>0</v>
      </c>
    </row>
    <row r="9" spans="1:57" s="11" customFormat="1" x14ac:dyDescent="0.2">
      <c r="A9" s="177" t="str">
        <f>Položky!B37</f>
        <v>8</v>
      </c>
      <c r="B9" s="86" t="str">
        <f>Položky!C37</f>
        <v>Trubní vedení</v>
      </c>
      <c r="C9" s="87"/>
      <c r="D9" s="88"/>
      <c r="E9" s="178">
        <f>Položky!BA44</f>
        <v>0</v>
      </c>
      <c r="F9" s="179">
        <f>Položky!BB44</f>
        <v>0</v>
      </c>
      <c r="G9" s="179">
        <f>Položky!BC44</f>
        <v>0</v>
      </c>
      <c r="H9" s="179">
        <f>Položky!BD44</f>
        <v>0</v>
      </c>
      <c r="I9" s="180">
        <f>Položky!BE44</f>
        <v>0</v>
      </c>
    </row>
    <row r="10" spans="1:57" s="11" customFormat="1" ht="13.5" thickBot="1" x14ac:dyDescent="0.25">
      <c r="A10" s="177" t="str">
        <f>Položky!B45</f>
        <v>99</v>
      </c>
      <c r="B10" s="86" t="str">
        <f>Položky!C45</f>
        <v>Staveništní přesun hmot</v>
      </c>
      <c r="C10" s="87"/>
      <c r="D10" s="88"/>
      <c r="E10" s="178">
        <f>Položky!BA47</f>
        <v>0</v>
      </c>
      <c r="F10" s="179">
        <f>Položky!BB47</f>
        <v>0</v>
      </c>
      <c r="G10" s="179">
        <f>Položky!BC47</f>
        <v>0</v>
      </c>
      <c r="H10" s="179">
        <f>Položky!BD47</f>
        <v>0</v>
      </c>
      <c r="I10" s="180">
        <f>Položky!BE47</f>
        <v>0</v>
      </c>
    </row>
    <row r="11" spans="1:57" s="94" customFormat="1" ht="13.5" thickBot="1" x14ac:dyDescent="0.25">
      <c r="A11" s="89"/>
      <c r="B11" s="81" t="s">
        <v>50</v>
      </c>
      <c r="C11" s="81"/>
      <c r="D11" s="90"/>
      <c r="E11" s="91">
        <f>SUM(E7:E10)</f>
        <v>0</v>
      </c>
      <c r="F11" s="92">
        <f>SUM(F7:F10)</f>
        <v>0</v>
      </c>
      <c r="G11" s="92">
        <f>SUM(G7:G10)</f>
        <v>0</v>
      </c>
      <c r="H11" s="92">
        <f>SUM(H7:H10)</f>
        <v>0</v>
      </c>
      <c r="I11" s="93">
        <f>SUM(I7:I10)</f>
        <v>0</v>
      </c>
    </row>
    <row r="12" spans="1:57" x14ac:dyDescent="0.2">
      <c r="A12" s="87"/>
      <c r="B12" s="87"/>
      <c r="C12" s="87"/>
      <c r="D12" s="87"/>
      <c r="E12" s="87"/>
      <c r="F12" s="87"/>
      <c r="G12" s="87"/>
      <c r="H12" s="87"/>
      <c r="I12" s="87"/>
    </row>
    <row r="13" spans="1:57" ht="19.5" customHeight="1" x14ac:dyDescent="0.25">
      <c r="A13" s="95" t="s">
        <v>51</v>
      </c>
      <c r="B13" s="95"/>
      <c r="C13" s="95"/>
      <c r="D13" s="95"/>
      <c r="E13" s="95"/>
      <c r="F13" s="95"/>
      <c r="G13" s="96"/>
      <c r="H13" s="95"/>
      <c r="I13" s="95"/>
      <c r="BA13" s="30"/>
      <c r="BB13" s="30"/>
      <c r="BC13" s="30"/>
      <c r="BD13" s="30"/>
      <c r="BE13" s="30"/>
    </row>
    <row r="14" spans="1:57" ht="13.5" thickBot="1" x14ac:dyDescent="0.25">
      <c r="A14" s="97"/>
      <c r="B14" s="97"/>
      <c r="C14" s="97"/>
      <c r="D14" s="97"/>
      <c r="E14" s="97"/>
      <c r="F14" s="97"/>
      <c r="G14" s="97"/>
      <c r="H14" s="97"/>
      <c r="I14" s="97"/>
    </row>
    <row r="15" spans="1:57" x14ac:dyDescent="0.2">
      <c r="A15" s="98" t="s">
        <v>52</v>
      </c>
      <c r="B15" s="99"/>
      <c r="C15" s="99"/>
      <c r="D15" s="100"/>
      <c r="E15" s="101" t="s">
        <v>53</v>
      </c>
      <c r="F15" s="102" t="s">
        <v>54</v>
      </c>
      <c r="G15" s="103" t="s">
        <v>55</v>
      </c>
      <c r="H15" s="104"/>
      <c r="I15" s="105" t="s">
        <v>53</v>
      </c>
    </row>
    <row r="16" spans="1:57" x14ac:dyDescent="0.2">
      <c r="A16" s="106" t="s">
        <v>122</v>
      </c>
      <c r="B16" s="107"/>
      <c r="C16" s="107"/>
      <c r="D16" s="108"/>
      <c r="E16" s="109"/>
      <c r="F16" s="110">
        <v>0</v>
      </c>
      <c r="G16" s="111">
        <f t="shared" ref="G16:G23" si="0">CHOOSE(BA16+1,HSV+PSV,HSV+PSV+Mont,HSV+PSV+Dodavka+Mont,HSV,PSV,Mont,Dodavka,Mont+Dodavka,0)</f>
        <v>0</v>
      </c>
      <c r="H16" s="112"/>
      <c r="I16" s="113">
        <f t="shared" ref="I16:I23" si="1">E16+F16*G16/100</f>
        <v>0</v>
      </c>
      <c r="BA16">
        <v>0</v>
      </c>
    </row>
    <row r="17" spans="1:53" x14ac:dyDescent="0.2">
      <c r="A17" s="106" t="s">
        <v>123</v>
      </c>
      <c r="B17" s="107"/>
      <c r="C17" s="107"/>
      <c r="D17" s="108"/>
      <c r="E17" s="109"/>
      <c r="F17" s="110">
        <v>0</v>
      </c>
      <c r="G17" s="111">
        <f t="shared" si="0"/>
        <v>0</v>
      </c>
      <c r="H17" s="112"/>
      <c r="I17" s="113">
        <f t="shared" si="1"/>
        <v>0</v>
      </c>
      <c r="BA17">
        <v>0</v>
      </c>
    </row>
    <row r="18" spans="1:53" x14ac:dyDescent="0.2">
      <c r="A18" s="106" t="s">
        <v>124</v>
      </c>
      <c r="B18" s="107"/>
      <c r="C18" s="107"/>
      <c r="D18" s="108"/>
      <c r="E18" s="109"/>
      <c r="F18" s="110">
        <v>0</v>
      </c>
      <c r="G18" s="111">
        <f t="shared" si="0"/>
        <v>0</v>
      </c>
      <c r="H18" s="112"/>
      <c r="I18" s="113">
        <f t="shared" si="1"/>
        <v>0</v>
      </c>
      <c r="BA18">
        <v>0</v>
      </c>
    </row>
    <row r="19" spans="1:53" x14ac:dyDescent="0.2">
      <c r="A19" s="106" t="s">
        <v>125</v>
      </c>
      <c r="B19" s="107"/>
      <c r="C19" s="107"/>
      <c r="D19" s="108"/>
      <c r="E19" s="109"/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126</v>
      </c>
      <c r="B20" s="107"/>
      <c r="C20" s="107"/>
      <c r="D20" s="108"/>
      <c r="E20" s="109"/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127</v>
      </c>
      <c r="B21" s="107"/>
      <c r="C21" s="107"/>
      <c r="D21" s="108"/>
      <c r="E21" s="109"/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128</v>
      </c>
      <c r="B22" s="107"/>
      <c r="C22" s="107"/>
      <c r="D22" s="108"/>
      <c r="E22" s="109"/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129</v>
      </c>
      <c r="B23" s="107"/>
      <c r="C23" s="107"/>
      <c r="D23" s="108"/>
      <c r="E23" s="109"/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ht="13.5" thickBot="1" x14ac:dyDescent="0.25">
      <c r="A24" s="114"/>
      <c r="B24" s="115" t="s">
        <v>56</v>
      </c>
      <c r="C24" s="116"/>
      <c r="D24" s="117"/>
      <c r="E24" s="118"/>
      <c r="F24" s="119"/>
      <c r="G24" s="119"/>
      <c r="H24" s="194">
        <f>SUM(I16:I23)</f>
        <v>0</v>
      </c>
      <c r="I24" s="195"/>
    </row>
    <row r="25" spans="1:53" x14ac:dyDescent="0.2">
      <c r="A25" s="97"/>
      <c r="B25" s="97"/>
      <c r="C25" s="97"/>
      <c r="D25" s="97"/>
      <c r="E25" s="97"/>
      <c r="F25" s="97"/>
      <c r="G25" s="97"/>
      <c r="H25" s="97"/>
      <c r="I25" s="97"/>
    </row>
    <row r="26" spans="1:53" x14ac:dyDescent="0.2">
      <c r="B26" s="94"/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tabSelected="1" zoomScaleNormal="100" workbookViewId="0">
      <selection activeCell="F16" sqref="F16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8" t="s">
        <v>57</v>
      </c>
      <c r="B1" s="198"/>
      <c r="C1" s="198"/>
      <c r="D1" s="198"/>
      <c r="E1" s="198"/>
      <c r="F1" s="198"/>
      <c r="G1" s="198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9" t="s">
        <v>5</v>
      </c>
      <c r="B3" s="200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1" t="s">
        <v>1</v>
      </c>
      <c r="B4" s="202"/>
      <c r="C4" s="133" t="str">
        <f>CONCATENATE(cisloobjektu," ",nazevobjektu)</f>
        <v xml:space="preserve"> SO-02 ČOV Studna pro snížení HPV</v>
      </c>
      <c r="D4" s="134"/>
      <c r="E4" s="203"/>
      <c r="F4" s="203"/>
      <c r="G4" s="20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114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196" t="s">
        <v>75</v>
      </c>
      <c r="D9" s="197"/>
      <c r="E9" s="159">
        <v>113.8878</v>
      </c>
      <c r="F9" s="160"/>
      <c r="G9" s="161"/>
      <c r="M9" s="162" t="s">
        <v>75</v>
      </c>
      <c r="O9" s="150"/>
    </row>
    <row r="10" spans="1:104" x14ac:dyDescent="0.2">
      <c r="A10" s="157"/>
      <c r="B10" s="158"/>
      <c r="C10" s="196" t="s">
        <v>76</v>
      </c>
      <c r="D10" s="197"/>
      <c r="E10" s="159">
        <v>0.11219999999999999</v>
      </c>
      <c r="F10" s="160"/>
      <c r="G10" s="161"/>
      <c r="M10" s="162" t="s">
        <v>76</v>
      </c>
      <c r="O10" s="150"/>
    </row>
    <row r="11" spans="1:104" x14ac:dyDescent="0.2">
      <c r="A11" s="151">
        <v>2</v>
      </c>
      <c r="B11" s="152" t="s">
        <v>77</v>
      </c>
      <c r="C11" s="153" t="s">
        <v>78</v>
      </c>
      <c r="D11" s="154" t="s">
        <v>74</v>
      </c>
      <c r="E11" s="155">
        <v>16</v>
      </c>
      <c r="F11" s="155">
        <v>0</v>
      </c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0</v>
      </c>
    </row>
    <row r="12" spans="1:104" x14ac:dyDescent="0.2">
      <c r="A12" s="157"/>
      <c r="B12" s="158"/>
      <c r="C12" s="196" t="s">
        <v>79</v>
      </c>
      <c r="D12" s="197"/>
      <c r="E12" s="159">
        <v>6.7824</v>
      </c>
      <c r="F12" s="160"/>
      <c r="G12" s="161"/>
      <c r="M12" s="162" t="s">
        <v>79</v>
      </c>
      <c r="O12" s="150"/>
    </row>
    <row r="13" spans="1:104" x14ac:dyDescent="0.2">
      <c r="A13" s="157"/>
      <c r="B13" s="158"/>
      <c r="C13" s="196" t="s">
        <v>80</v>
      </c>
      <c r="D13" s="197"/>
      <c r="E13" s="159">
        <v>8.5</v>
      </c>
      <c r="F13" s="160"/>
      <c r="G13" s="161"/>
      <c r="M13" s="162" t="s">
        <v>80</v>
      </c>
      <c r="O13" s="150"/>
    </row>
    <row r="14" spans="1:104" x14ac:dyDescent="0.2">
      <c r="A14" s="157"/>
      <c r="B14" s="158"/>
      <c r="C14" s="196" t="s">
        <v>81</v>
      </c>
      <c r="D14" s="197"/>
      <c r="E14" s="159">
        <v>0.68</v>
      </c>
      <c r="F14" s="160"/>
      <c r="G14" s="161"/>
      <c r="M14" s="162" t="s">
        <v>81</v>
      </c>
      <c r="O14" s="150"/>
    </row>
    <row r="15" spans="1:104" x14ac:dyDescent="0.2">
      <c r="A15" s="157"/>
      <c r="B15" s="158"/>
      <c r="C15" s="196" t="s">
        <v>82</v>
      </c>
      <c r="D15" s="197"/>
      <c r="E15" s="159">
        <v>3.7600000000000001E-2</v>
      </c>
      <c r="F15" s="160"/>
      <c r="G15" s="161"/>
      <c r="M15" s="162" t="s">
        <v>82</v>
      </c>
      <c r="O15" s="150"/>
    </row>
    <row r="16" spans="1:104" x14ac:dyDescent="0.2">
      <c r="A16" s="151">
        <v>3</v>
      </c>
      <c r="B16" s="152" t="s">
        <v>83</v>
      </c>
      <c r="C16" s="153" t="s">
        <v>84</v>
      </c>
      <c r="D16" s="154" t="s">
        <v>74</v>
      </c>
      <c r="E16" s="155">
        <v>16</v>
      </c>
      <c r="F16" s="155"/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3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</v>
      </c>
    </row>
    <row r="17" spans="1:104" x14ac:dyDescent="0.2">
      <c r="A17" s="157"/>
      <c r="B17" s="158"/>
      <c r="C17" s="196">
        <v>16</v>
      </c>
      <c r="D17" s="197"/>
      <c r="E17" s="159">
        <v>16</v>
      </c>
      <c r="F17" s="160"/>
      <c r="G17" s="161"/>
      <c r="M17" s="162">
        <v>16</v>
      </c>
      <c r="O17" s="150"/>
    </row>
    <row r="18" spans="1:104" x14ac:dyDescent="0.2">
      <c r="A18" s="151">
        <v>4</v>
      </c>
      <c r="B18" s="152" t="s">
        <v>85</v>
      </c>
      <c r="C18" s="153" t="s">
        <v>86</v>
      </c>
      <c r="D18" s="154" t="s">
        <v>74</v>
      </c>
      <c r="E18" s="155">
        <v>16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4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7"/>
      <c r="B19" s="158"/>
      <c r="C19" s="196">
        <v>16</v>
      </c>
      <c r="D19" s="197"/>
      <c r="E19" s="159">
        <v>16</v>
      </c>
      <c r="F19" s="160"/>
      <c r="G19" s="161"/>
      <c r="M19" s="162">
        <v>16</v>
      </c>
      <c r="O19" s="150"/>
    </row>
    <row r="20" spans="1:104" x14ac:dyDescent="0.2">
      <c r="A20" s="151">
        <v>5</v>
      </c>
      <c r="B20" s="152" t="s">
        <v>87</v>
      </c>
      <c r="C20" s="153" t="s">
        <v>88</v>
      </c>
      <c r="D20" s="154" t="s">
        <v>74</v>
      </c>
      <c r="E20" s="155">
        <v>16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5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6">
        <v>16</v>
      </c>
      <c r="D21" s="197"/>
      <c r="E21" s="159">
        <v>16</v>
      </c>
      <c r="F21" s="160"/>
      <c r="G21" s="161"/>
      <c r="M21" s="162">
        <v>16</v>
      </c>
      <c r="O21" s="150"/>
    </row>
    <row r="22" spans="1:104" ht="22.5" x14ac:dyDescent="0.2">
      <c r="A22" s="151">
        <v>6</v>
      </c>
      <c r="B22" s="152" t="s">
        <v>89</v>
      </c>
      <c r="C22" s="153" t="s">
        <v>90</v>
      </c>
      <c r="D22" s="154" t="s">
        <v>74</v>
      </c>
      <c r="E22" s="155">
        <v>8.5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6</v>
      </c>
      <c r="AZ22" s="123">
        <v>1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1.7</v>
      </c>
    </row>
    <row r="23" spans="1:104" x14ac:dyDescent="0.2">
      <c r="A23" s="157"/>
      <c r="B23" s="158"/>
      <c r="C23" s="196" t="s">
        <v>91</v>
      </c>
      <c r="D23" s="197"/>
      <c r="E23" s="159">
        <v>8.4779999999999998</v>
      </c>
      <c r="F23" s="160"/>
      <c r="G23" s="161"/>
      <c r="M23" s="162" t="s">
        <v>91</v>
      </c>
      <c r="O23" s="150"/>
    </row>
    <row r="24" spans="1:104" x14ac:dyDescent="0.2">
      <c r="A24" s="157"/>
      <c r="B24" s="158"/>
      <c r="C24" s="196" t="s">
        <v>92</v>
      </c>
      <c r="D24" s="197"/>
      <c r="E24" s="159">
        <v>2.1999999999999999E-2</v>
      </c>
      <c r="F24" s="160"/>
      <c r="G24" s="161"/>
      <c r="M24" s="162" t="s">
        <v>92</v>
      </c>
      <c r="O24" s="150"/>
    </row>
    <row r="25" spans="1:104" ht="22.5" x14ac:dyDescent="0.2">
      <c r="A25" s="151">
        <v>7</v>
      </c>
      <c r="B25" s="152" t="s">
        <v>93</v>
      </c>
      <c r="C25" s="153" t="s">
        <v>94</v>
      </c>
      <c r="D25" s="154" t="s">
        <v>74</v>
      </c>
      <c r="E25" s="155">
        <v>98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7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/>
      <c r="C26" s="196" t="s">
        <v>95</v>
      </c>
      <c r="D26" s="197"/>
      <c r="E26" s="159">
        <v>97.937600000000003</v>
      </c>
      <c r="F26" s="160"/>
      <c r="G26" s="161"/>
      <c r="M26" s="162" t="s">
        <v>95</v>
      </c>
      <c r="O26" s="150"/>
    </row>
    <row r="27" spans="1:104" x14ac:dyDescent="0.2">
      <c r="A27" s="157"/>
      <c r="B27" s="158"/>
      <c r="C27" s="196" t="s">
        <v>96</v>
      </c>
      <c r="D27" s="197"/>
      <c r="E27" s="159">
        <v>6.2399999999999997E-2</v>
      </c>
      <c r="F27" s="160"/>
      <c r="G27" s="161"/>
      <c r="M27" s="162" t="s">
        <v>96</v>
      </c>
      <c r="O27" s="150"/>
    </row>
    <row r="28" spans="1:104" x14ac:dyDescent="0.2">
      <c r="A28" s="163"/>
      <c r="B28" s="164" t="s">
        <v>69</v>
      </c>
      <c r="C28" s="165" t="str">
        <f>CONCATENATE(B7," ",C7)</f>
        <v>1 Zemní práce</v>
      </c>
      <c r="D28" s="163"/>
      <c r="E28" s="166"/>
      <c r="F28" s="166"/>
      <c r="G28" s="167">
        <f>SUM(G7:G27)</f>
        <v>0</v>
      </c>
      <c r="O28" s="150">
        <v>4</v>
      </c>
      <c r="BA28" s="168">
        <f>SUM(BA7:BA27)</f>
        <v>0</v>
      </c>
      <c r="BB28" s="168">
        <f>SUM(BB7:BB27)</f>
        <v>0</v>
      </c>
      <c r="BC28" s="168">
        <f>SUM(BC7:BC27)</f>
        <v>0</v>
      </c>
      <c r="BD28" s="168">
        <f>SUM(BD7:BD27)</f>
        <v>0</v>
      </c>
      <c r="BE28" s="168">
        <f>SUM(BE7:BE27)</f>
        <v>0</v>
      </c>
    </row>
    <row r="29" spans="1:104" x14ac:dyDescent="0.2">
      <c r="A29" s="143" t="s">
        <v>65</v>
      </c>
      <c r="B29" s="144" t="s">
        <v>97</v>
      </c>
      <c r="C29" s="145" t="s">
        <v>98</v>
      </c>
      <c r="D29" s="146"/>
      <c r="E29" s="147"/>
      <c r="F29" s="147"/>
      <c r="G29" s="148"/>
      <c r="H29" s="149"/>
      <c r="I29" s="149"/>
      <c r="O29" s="150">
        <v>1</v>
      </c>
    </row>
    <row r="30" spans="1:104" x14ac:dyDescent="0.2">
      <c r="A30" s="151">
        <v>8</v>
      </c>
      <c r="B30" s="152" t="s">
        <v>99</v>
      </c>
      <c r="C30" s="153" t="s">
        <v>100</v>
      </c>
      <c r="D30" s="154" t="s">
        <v>74</v>
      </c>
      <c r="E30" s="155">
        <v>0.08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8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2.0880000000000001</v>
      </c>
    </row>
    <row r="31" spans="1:104" x14ac:dyDescent="0.2">
      <c r="A31" s="157"/>
      <c r="B31" s="158"/>
      <c r="C31" s="196" t="s">
        <v>101</v>
      </c>
      <c r="D31" s="197"/>
      <c r="E31" s="159">
        <v>7.6899999999999996E-2</v>
      </c>
      <c r="F31" s="160"/>
      <c r="G31" s="161"/>
      <c r="M31" s="162" t="s">
        <v>101</v>
      </c>
      <c r="O31" s="150"/>
    </row>
    <row r="32" spans="1:104" x14ac:dyDescent="0.2">
      <c r="A32" s="157"/>
      <c r="B32" s="158"/>
      <c r="C32" s="196" t="s">
        <v>102</v>
      </c>
      <c r="D32" s="197"/>
      <c r="E32" s="159">
        <v>3.0999999999999999E-3</v>
      </c>
      <c r="F32" s="160"/>
      <c r="G32" s="161"/>
      <c r="M32" s="162" t="s">
        <v>102</v>
      </c>
      <c r="O32" s="150"/>
    </row>
    <row r="33" spans="1:104" x14ac:dyDescent="0.2">
      <c r="A33" s="151">
        <v>9</v>
      </c>
      <c r="B33" s="152" t="s">
        <v>103</v>
      </c>
      <c r="C33" s="153" t="s">
        <v>104</v>
      </c>
      <c r="D33" s="154" t="s">
        <v>74</v>
      </c>
      <c r="E33" s="155">
        <v>0.6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9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2.234</v>
      </c>
    </row>
    <row r="34" spans="1:104" x14ac:dyDescent="0.2">
      <c r="A34" s="157"/>
      <c r="B34" s="158"/>
      <c r="C34" s="196" t="s">
        <v>105</v>
      </c>
      <c r="D34" s="197"/>
      <c r="E34" s="159">
        <v>0.53410000000000002</v>
      </c>
      <c r="F34" s="160"/>
      <c r="G34" s="161"/>
      <c r="M34" s="162" t="s">
        <v>105</v>
      </c>
      <c r="O34" s="150"/>
    </row>
    <row r="35" spans="1:104" x14ac:dyDescent="0.2">
      <c r="A35" s="157"/>
      <c r="B35" s="158"/>
      <c r="C35" s="196" t="s">
        <v>106</v>
      </c>
      <c r="D35" s="197"/>
      <c r="E35" s="159">
        <v>6.59E-2</v>
      </c>
      <c r="F35" s="160"/>
      <c r="G35" s="161"/>
      <c r="M35" s="162" t="s">
        <v>106</v>
      </c>
      <c r="O35" s="150"/>
    </row>
    <row r="36" spans="1:104" x14ac:dyDescent="0.2">
      <c r="A36" s="163"/>
      <c r="B36" s="164" t="s">
        <v>69</v>
      </c>
      <c r="C36" s="165" t="str">
        <f>CONCATENATE(B29," ",C29)</f>
        <v>4 Vodorovné konstrukce</v>
      </c>
      <c r="D36" s="163"/>
      <c r="E36" s="166"/>
      <c r="F36" s="166"/>
      <c r="G36" s="167">
        <f>SUM(G29:G35)</f>
        <v>0</v>
      </c>
      <c r="O36" s="150">
        <v>4</v>
      </c>
      <c r="BA36" s="168">
        <f>SUM(BA29:BA35)</f>
        <v>0</v>
      </c>
      <c r="BB36" s="168">
        <f>SUM(BB29:BB35)</f>
        <v>0</v>
      </c>
      <c r="BC36" s="168">
        <f>SUM(BC29:BC35)</f>
        <v>0</v>
      </c>
      <c r="BD36" s="168">
        <f>SUM(BD29:BD35)</f>
        <v>0</v>
      </c>
      <c r="BE36" s="168">
        <f>SUM(BE29:BE35)</f>
        <v>0</v>
      </c>
    </row>
    <row r="37" spans="1:104" x14ac:dyDescent="0.2">
      <c r="A37" s="143" t="s">
        <v>65</v>
      </c>
      <c r="B37" s="144" t="s">
        <v>107</v>
      </c>
      <c r="C37" s="145" t="s">
        <v>108</v>
      </c>
      <c r="D37" s="146"/>
      <c r="E37" s="147"/>
      <c r="F37" s="147"/>
      <c r="G37" s="148"/>
      <c r="H37" s="149"/>
      <c r="I37" s="149"/>
      <c r="O37" s="150">
        <v>1</v>
      </c>
    </row>
    <row r="38" spans="1:104" ht="22.5" x14ac:dyDescent="0.2">
      <c r="A38" s="151">
        <v>10</v>
      </c>
      <c r="B38" s="152" t="s">
        <v>109</v>
      </c>
      <c r="C38" s="153" t="s">
        <v>110</v>
      </c>
      <c r="D38" s="154" t="s">
        <v>111</v>
      </c>
      <c r="E38" s="155">
        <v>1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10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7"/>
      <c r="B39" s="158"/>
      <c r="C39" s="196">
        <v>1</v>
      </c>
      <c r="D39" s="197"/>
      <c r="E39" s="159">
        <v>1</v>
      </c>
      <c r="F39" s="160"/>
      <c r="G39" s="161"/>
      <c r="M39" s="162">
        <v>1</v>
      </c>
      <c r="O39" s="150"/>
    </row>
    <row r="40" spans="1:104" ht="22.5" x14ac:dyDescent="0.2">
      <c r="A40" s="151">
        <v>11</v>
      </c>
      <c r="B40" s="152" t="s">
        <v>112</v>
      </c>
      <c r="C40" s="153" t="s">
        <v>113</v>
      </c>
      <c r="D40" s="154" t="s">
        <v>114</v>
      </c>
      <c r="E40" s="155">
        <v>1</v>
      </c>
      <c r="F40" s="155"/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11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7"/>
      <c r="B41" s="158"/>
      <c r="C41" s="196">
        <v>1</v>
      </c>
      <c r="D41" s="197"/>
      <c r="E41" s="159">
        <v>1</v>
      </c>
      <c r="F41" s="160"/>
      <c r="G41" s="161"/>
      <c r="M41" s="162">
        <v>1</v>
      </c>
      <c r="O41" s="150"/>
    </row>
    <row r="42" spans="1:104" x14ac:dyDescent="0.2">
      <c r="A42" s="151">
        <v>12</v>
      </c>
      <c r="B42" s="152" t="s">
        <v>115</v>
      </c>
      <c r="C42" s="153" t="s">
        <v>116</v>
      </c>
      <c r="D42" s="154" t="s">
        <v>68</v>
      </c>
      <c r="E42" s="155">
        <v>1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12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x14ac:dyDescent="0.2">
      <c r="A43" s="157"/>
      <c r="B43" s="158"/>
      <c r="C43" s="196">
        <v>1</v>
      </c>
      <c r="D43" s="197"/>
      <c r="E43" s="159">
        <v>1</v>
      </c>
      <c r="F43" s="160"/>
      <c r="G43" s="161"/>
      <c r="M43" s="162">
        <v>1</v>
      </c>
      <c r="O43" s="150"/>
    </row>
    <row r="44" spans="1:104" x14ac:dyDescent="0.2">
      <c r="A44" s="163"/>
      <c r="B44" s="164" t="s">
        <v>69</v>
      </c>
      <c r="C44" s="165" t="str">
        <f>CONCATENATE(B37," ",C37)</f>
        <v>8 Trubní vedení</v>
      </c>
      <c r="D44" s="163"/>
      <c r="E44" s="166"/>
      <c r="F44" s="166"/>
      <c r="G44" s="167">
        <f>SUM(G37:G43)</f>
        <v>0</v>
      </c>
      <c r="O44" s="150">
        <v>4</v>
      </c>
      <c r="BA44" s="168">
        <f>SUM(BA37:BA43)</f>
        <v>0</v>
      </c>
      <c r="BB44" s="168">
        <f>SUM(BB37:BB43)</f>
        <v>0</v>
      </c>
      <c r="BC44" s="168">
        <f>SUM(BC37:BC43)</f>
        <v>0</v>
      </c>
      <c r="BD44" s="168">
        <f>SUM(BD37:BD43)</f>
        <v>0</v>
      </c>
      <c r="BE44" s="168">
        <f>SUM(BE37:BE43)</f>
        <v>0</v>
      </c>
    </row>
    <row r="45" spans="1:104" x14ac:dyDescent="0.2">
      <c r="A45" s="143" t="s">
        <v>65</v>
      </c>
      <c r="B45" s="144" t="s">
        <v>117</v>
      </c>
      <c r="C45" s="145" t="s">
        <v>118</v>
      </c>
      <c r="D45" s="146"/>
      <c r="E45" s="147"/>
      <c r="F45" s="147"/>
      <c r="G45" s="148"/>
      <c r="H45" s="149"/>
      <c r="I45" s="149"/>
      <c r="O45" s="150">
        <v>1</v>
      </c>
    </row>
    <row r="46" spans="1:104" x14ac:dyDescent="0.2">
      <c r="A46" s="151">
        <v>13</v>
      </c>
      <c r="B46" s="152" t="s">
        <v>119</v>
      </c>
      <c r="C46" s="153" t="s">
        <v>120</v>
      </c>
      <c r="D46" s="154" t="s">
        <v>121</v>
      </c>
      <c r="E46" s="155">
        <v>15.9574</v>
      </c>
      <c r="F46" s="155">
        <v>0</v>
      </c>
      <c r="G46" s="156">
        <f>E46*F46</f>
        <v>0</v>
      </c>
      <c r="O46" s="150">
        <v>2</v>
      </c>
      <c r="AA46" s="123">
        <v>12</v>
      </c>
      <c r="AB46" s="123">
        <v>0</v>
      </c>
      <c r="AC46" s="123">
        <v>13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0</v>
      </c>
    </row>
    <row r="47" spans="1:104" x14ac:dyDescent="0.2">
      <c r="A47" s="163"/>
      <c r="B47" s="164" t="s">
        <v>69</v>
      </c>
      <c r="C47" s="165" t="str">
        <f>CONCATENATE(B45," ",C45)</f>
        <v>99 Staveništní přesun hmot</v>
      </c>
      <c r="D47" s="163"/>
      <c r="E47" s="166"/>
      <c r="F47" s="166"/>
      <c r="G47" s="167">
        <f>SUM(G45:G46)</f>
        <v>0</v>
      </c>
      <c r="O47" s="150">
        <v>4</v>
      </c>
      <c r="BA47" s="168">
        <f>SUM(BA45:BA46)</f>
        <v>0</v>
      </c>
      <c r="BB47" s="168">
        <f>SUM(BB45:BB46)</f>
        <v>0</v>
      </c>
      <c r="BC47" s="168">
        <f>SUM(BC45:BC46)</f>
        <v>0</v>
      </c>
      <c r="BD47" s="168">
        <f>SUM(BD45:BD46)</f>
        <v>0</v>
      </c>
      <c r="BE47" s="168">
        <f>SUM(BE45:BE46)</f>
        <v>0</v>
      </c>
    </row>
    <row r="48" spans="1:104" x14ac:dyDescent="0.2">
      <c r="A48" s="124"/>
      <c r="B48" s="124"/>
      <c r="C48" s="124"/>
      <c r="D48" s="124"/>
      <c r="E48" s="124"/>
      <c r="F48" s="124"/>
      <c r="G48" s="124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A71" s="169"/>
      <c r="B71" s="169"/>
      <c r="C71" s="169"/>
      <c r="D71" s="169"/>
      <c r="E71" s="169"/>
      <c r="F71" s="169"/>
      <c r="G71" s="169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169"/>
      <c r="B73" s="169"/>
      <c r="C73" s="169"/>
      <c r="D73" s="169"/>
      <c r="E73" s="169"/>
      <c r="F73" s="169"/>
      <c r="G73" s="169"/>
    </row>
    <row r="74" spans="1:7" x14ac:dyDescent="0.2">
      <c r="A74" s="169"/>
      <c r="B74" s="169"/>
      <c r="C74" s="169"/>
      <c r="D74" s="169"/>
      <c r="E74" s="169"/>
      <c r="F74" s="169"/>
      <c r="G74" s="169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A106" s="170"/>
      <c r="B106" s="170"/>
    </row>
    <row r="107" spans="1:7" x14ac:dyDescent="0.2">
      <c r="A107" s="169"/>
      <c r="B107" s="169"/>
      <c r="C107" s="172"/>
      <c r="D107" s="172"/>
      <c r="E107" s="173"/>
      <c r="F107" s="172"/>
      <c r="G107" s="174"/>
    </row>
    <row r="108" spans="1:7" x14ac:dyDescent="0.2">
      <c r="A108" s="175"/>
      <c r="B108" s="175"/>
      <c r="C108" s="169"/>
      <c r="D108" s="169"/>
      <c r="E108" s="176"/>
      <c r="F108" s="169"/>
      <c r="G108" s="169"/>
    </row>
    <row r="109" spans="1:7" x14ac:dyDescent="0.2">
      <c r="A109" s="169"/>
      <c r="B109" s="169"/>
      <c r="C109" s="169"/>
      <c r="D109" s="169"/>
      <c r="E109" s="176"/>
      <c r="F109" s="169"/>
      <c r="G109" s="169"/>
    </row>
    <row r="110" spans="1:7" x14ac:dyDescent="0.2">
      <c r="A110" s="169"/>
      <c r="B110" s="169"/>
      <c r="C110" s="169"/>
      <c r="D110" s="169"/>
      <c r="E110" s="176"/>
      <c r="F110" s="169"/>
      <c r="G110" s="169"/>
    </row>
    <row r="111" spans="1:7" x14ac:dyDescent="0.2">
      <c r="A111" s="169"/>
      <c r="B111" s="169"/>
      <c r="C111" s="169"/>
      <c r="D111" s="169"/>
      <c r="E111" s="176"/>
      <c r="F111" s="169"/>
      <c r="G111" s="169"/>
    </row>
    <row r="112" spans="1:7" x14ac:dyDescent="0.2">
      <c r="A112" s="169"/>
      <c r="B112" s="169"/>
      <c r="C112" s="169"/>
      <c r="D112" s="169"/>
      <c r="E112" s="176"/>
      <c r="F112" s="169"/>
      <c r="G112" s="169"/>
    </row>
    <row r="113" spans="1:7" x14ac:dyDescent="0.2">
      <c r="A113" s="169"/>
      <c r="B113" s="169"/>
      <c r="C113" s="169"/>
      <c r="D113" s="169"/>
      <c r="E113" s="176"/>
      <c r="F113" s="169"/>
      <c r="G113" s="169"/>
    </row>
    <row r="114" spans="1:7" x14ac:dyDescent="0.2">
      <c r="A114" s="169"/>
      <c r="B114" s="169"/>
      <c r="C114" s="169"/>
      <c r="D114" s="169"/>
      <c r="E114" s="176"/>
      <c r="F114" s="169"/>
      <c r="G114" s="169"/>
    </row>
    <row r="115" spans="1:7" x14ac:dyDescent="0.2">
      <c r="A115" s="169"/>
      <c r="B115" s="169"/>
      <c r="C115" s="169"/>
      <c r="D115" s="169"/>
      <c r="E115" s="176"/>
      <c r="F115" s="169"/>
      <c r="G115" s="169"/>
    </row>
    <row r="116" spans="1:7" x14ac:dyDescent="0.2">
      <c r="A116" s="169"/>
      <c r="B116" s="169"/>
      <c r="C116" s="169"/>
      <c r="D116" s="169"/>
      <c r="E116" s="176"/>
      <c r="F116" s="169"/>
      <c r="G116" s="169"/>
    </row>
    <row r="117" spans="1:7" x14ac:dyDescent="0.2">
      <c r="A117" s="169"/>
      <c r="B117" s="169"/>
      <c r="C117" s="169"/>
      <c r="D117" s="169"/>
      <c r="E117" s="176"/>
      <c r="F117" s="169"/>
      <c r="G117" s="169"/>
    </row>
    <row r="118" spans="1:7" x14ac:dyDescent="0.2">
      <c r="A118" s="169"/>
      <c r="B118" s="169"/>
      <c r="C118" s="169"/>
      <c r="D118" s="169"/>
      <c r="E118" s="176"/>
      <c r="F118" s="169"/>
      <c r="G118" s="169"/>
    </row>
    <row r="119" spans="1:7" x14ac:dyDescent="0.2">
      <c r="A119" s="169"/>
      <c r="B119" s="169"/>
      <c r="C119" s="169"/>
      <c r="D119" s="169"/>
      <c r="E119" s="176"/>
      <c r="F119" s="169"/>
      <c r="G119" s="169"/>
    </row>
    <row r="120" spans="1:7" x14ac:dyDescent="0.2">
      <c r="A120" s="169"/>
      <c r="B120" s="169"/>
      <c r="C120" s="169"/>
      <c r="D120" s="169"/>
      <c r="E120" s="176"/>
      <c r="F120" s="169"/>
      <c r="G120" s="169"/>
    </row>
  </sheetData>
  <mergeCells count="24">
    <mergeCell ref="C23:D23"/>
    <mergeCell ref="A1:G1"/>
    <mergeCell ref="A3:B3"/>
    <mergeCell ref="A4:B4"/>
    <mergeCell ref="E4:G4"/>
    <mergeCell ref="C9:D9"/>
    <mergeCell ref="C10:D10"/>
    <mergeCell ref="C12:D12"/>
    <mergeCell ref="C13:D13"/>
    <mergeCell ref="C14:D14"/>
    <mergeCell ref="C15:D15"/>
    <mergeCell ref="C17:D17"/>
    <mergeCell ref="C19:D19"/>
    <mergeCell ref="C21:D21"/>
    <mergeCell ref="C39:D39"/>
    <mergeCell ref="C41:D41"/>
    <mergeCell ref="C43:D43"/>
    <mergeCell ref="C24:D24"/>
    <mergeCell ref="C26:D26"/>
    <mergeCell ref="C27:D27"/>
    <mergeCell ref="C31:D31"/>
    <mergeCell ref="C32:D32"/>
    <mergeCell ref="C34:D34"/>
    <mergeCell ref="C35:D3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Vítězslav Pruša</cp:lastModifiedBy>
  <dcterms:created xsi:type="dcterms:W3CDTF">2013-10-08T11:12:12Z</dcterms:created>
  <dcterms:modified xsi:type="dcterms:W3CDTF">2014-04-17T05:54:43Z</dcterms:modified>
</cp:coreProperties>
</file>