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rojekty\Příštpo\DRS\DRS_05032014\Úprava 15_04_2014\Soupis prací a dodávek17_04_2014\SO-04 Vodovodní přípojka\"/>
    </mc:Choice>
  </mc:AlternateContent>
  <bookViews>
    <workbookView xWindow="360" yWindow="285" windowWidth="28440" windowHeight="125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Položky!$A$1:$G$75</definedName>
    <definedName name="_xlnm.Print_Area" localSheetId="1">Rekapitulace!$A$1:$I$17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73" i="3" l="1"/>
  <c r="BE75" i="3" s="1"/>
  <c r="I10" i="2" s="1"/>
  <c r="BD73" i="3"/>
  <c r="BC73" i="3"/>
  <c r="BC75" i="3" s="1"/>
  <c r="G10" i="2" s="1"/>
  <c r="BB73" i="3"/>
  <c r="BB75" i="3" s="1"/>
  <c r="F10" i="2" s="1"/>
  <c r="G73" i="3"/>
  <c r="BA73" i="3" s="1"/>
  <c r="BA75" i="3" s="1"/>
  <c r="E10" i="2" s="1"/>
  <c r="B10" i="2"/>
  <c r="A10" i="2"/>
  <c r="BD75" i="3"/>
  <c r="H10" i="2" s="1"/>
  <c r="G75" i="3"/>
  <c r="C75" i="3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7" i="3"/>
  <c r="BD67" i="3"/>
  <c r="BC67" i="3"/>
  <c r="BB67" i="3"/>
  <c r="G67" i="3"/>
  <c r="BA67" i="3" s="1"/>
  <c r="BE65" i="3"/>
  <c r="BD65" i="3"/>
  <c r="BC65" i="3"/>
  <c r="BB65" i="3"/>
  <c r="G65" i="3"/>
  <c r="BA65" i="3" s="1"/>
  <c r="BE63" i="3"/>
  <c r="BD63" i="3"/>
  <c r="BC63" i="3"/>
  <c r="BB63" i="3"/>
  <c r="G63" i="3"/>
  <c r="BA63" i="3" s="1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4" i="3"/>
  <c r="BE71" i="3" s="1"/>
  <c r="I9" i="2" s="1"/>
  <c r="BD54" i="3"/>
  <c r="BC54" i="3"/>
  <c r="BB54" i="3"/>
  <c r="G54" i="3"/>
  <c r="BA54" i="3" s="1"/>
  <c r="BE52" i="3"/>
  <c r="BD52" i="3"/>
  <c r="BC52" i="3"/>
  <c r="BB52" i="3"/>
  <c r="G52" i="3"/>
  <c r="BA52" i="3" s="1"/>
  <c r="BE50" i="3"/>
  <c r="BD50" i="3"/>
  <c r="BC50" i="3"/>
  <c r="BB50" i="3"/>
  <c r="G50" i="3"/>
  <c r="BA50" i="3" s="1"/>
  <c r="BE48" i="3"/>
  <c r="BD48" i="3"/>
  <c r="BC48" i="3"/>
  <c r="BC71" i="3" s="1"/>
  <c r="G9" i="2" s="1"/>
  <c r="BB48" i="3"/>
  <c r="G48" i="3"/>
  <c r="BA48" i="3" s="1"/>
  <c r="B9" i="2"/>
  <c r="A9" i="2"/>
  <c r="C71" i="3"/>
  <c r="BE44" i="3"/>
  <c r="BE46" i="3" s="1"/>
  <c r="I8" i="2" s="1"/>
  <c r="BD44" i="3"/>
  <c r="BD46" i="3" s="1"/>
  <c r="H8" i="2" s="1"/>
  <c r="BC44" i="3"/>
  <c r="BB44" i="3"/>
  <c r="BB46" i="3" s="1"/>
  <c r="F8" i="2" s="1"/>
  <c r="G44" i="3"/>
  <c r="BA44" i="3" s="1"/>
  <c r="BA46" i="3" s="1"/>
  <c r="E8" i="2" s="1"/>
  <c r="B8" i="2"/>
  <c r="A8" i="2"/>
  <c r="BC46" i="3"/>
  <c r="G8" i="2" s="1"/>
  <c r="C46" i="3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2" i="3"/>
  <c r="BD32" i="3"/>
  <c r="BC32" i="3"/>
  <c r="BB32" i="3"/>
  <c r="G32" i="3"/>
  <c r="BA32" i="3" s="1"/>
  <c r="BE30" i="3"/>
  <c r="BD30" i="3"/>
  <c r="BC30" i="3"/>
  <c r="BB30" i="3"/>
  <c r="G30" i="3"/>
  <c r="BA30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0" i="3"/>
  <c r="BD10" i="3"/>
  <c r="BC10" i="3"/>
  <c r="BC42" i="3" s="1"/>
  <c r="G7" i="2" s="1"/>
  <c r="BB10" i="3"/>
  <c r="G10" i="3"/>
  <c r="BA10" i="3" s="1"/>
  <c r="BE8" i="3"/>
  <c r="BE42" i="3" s="1"/>
  <c r="I7" i="2" s="1"/>
  <c r="I11" i="2" s="1"/>
  <c r="C20" i="1" s="1"/>
  <c r="BD8" i="3"/>
  <c r="BC8" i="3"/>
  <c r="BB8" i="3"/>
  <c r="G8" i="3"/>
  <c r="BA8" i="3" s="1"/>
  <c r="BA42" i="3" s="1"/>
  <c r="E7" i="2" s="1"/>
  <c r="B7" i="2"/>
  <c r="A7" i="2"/>
  <c r="C42" i="3"/>
  <c r="C4" i="3"/>
  <c r="F3" i="3"/>
  <c r="C3" i="3"/>
  <c r="H17" i="2"/>
  <c r="G16" i="2"/>
  <c r="I16" i="2" s="1"/>
  <c r="C2" i="2"/>
  <c r="C1" i="2"/>
  <c r="F31" i="1"/>
  <c r="G22" i="1"/>
  <c r="G21" i="1" s="1"/>
  <c r="G8" i="1"/>
  <c r="G11" i="2" l="1"/>
  <c r="C14" i="1" s="1"/>
  <c r="BB42" i="3"/>
  <c r="F7" i="2" s="1"/>
  <c r="BD71" i="3"/>
  <c r="H9" i="2" s="1"/>
  <c r="BD42" i="3"/>
  <c r="H7" i="2" s="1"/>
  <c r="BA71" i="3"/>
  <c r="E9" i="2" s="1"/>
  <c r="E11" i="2" s="1"/>
  <c r="BB71" i="3"/>
  <c r="F9" i="2" s="1"/>
  <c r="G42" i="3"/>
  <c r="G46" i="3"/>
  <c r="G71" i="3"/>
  <c r="C16" i="1" l="1"/>
  <c r="H11" i="2"/>
  <c r="C15" i="1" s="1"/>
  <c r="C18" i="1" s="1"/>
  <c r="C21" i="1" s="1"/>
  <c r="C22" i="1" s="1"/>
  <c r="F11" i="2"/>
  <c r="C17" i="1" s="1"/>
  <c r="F32" i="1" l="1"/>
  <c r="F33" i="1" l="1"/>
  <c r="F34" i="1" s="1"/>
</calcChain>
</file>

<file path=xl/sharedStrings.xml><?xml version="1.0" encoding="utf-8"?>
<sst xmlns="http://schemas.openxmlformats.org/spreadsheetml/2006/main" count="239" uniqueCount="168">
  <si>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</si>
  <si>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</si>
  <si>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</si>
  <si>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</si>
  <si>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</si>
  <si>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</si>
  <si>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</si>
  <si>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</si>
  <si>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</si>
  <si>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</si>
  <si>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</si>
  <si>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</si>
  <si>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</si>
  <si>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</si>
  <si>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</si>
  <si>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</si>
  <si>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</si>
  <si>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</si>
  <si>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</si>
  <si>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</si>
  <si>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</si>
  <si>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</si>
  <si>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</si>
  <si>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</si>
  <si>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</si>
  <si>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</si>
  <si>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</si>
  <si>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</si>
  <si>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</si>
  <si>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</si>
  <si>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</si>
  <si>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</si>
  <si>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</si>
  <si>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</si>
  <si>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</si>
  <si>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</si>
  <si>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</si>
  <si>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</si>
  <si>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</si>
  <si>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</si>
  <si>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</si>
  <si>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</si>
  <si>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</si>
  <si>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</si>
  <si>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</si>
  <si>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</si>
  <si>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</si>
  <si>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</si>
  <si>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</si>
  <si>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</si>
  <si>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</si>
  <si>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</si>
  <si>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</si>
  <si>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</si>
  <si>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</si>
  <si>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</si>
  <si>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</si>
  <si>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</si>
  <si>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</si>
  <si>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</si>
  <si>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</si>
  <si>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</si>
  <si>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</si>
  <si>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</si>
  <si>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</si>
  <si>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</si>
  <si>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</si>
  <si>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</si>
  <si>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</si>
  <si>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</si>
  <si>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Příštpo-kanalizace a ČOV</t>
  </si>
  <si>
    <t>Přípojka vodovodu</t>
  </si>
  <si>
    <t>115 10-1201.R00</t>
  </si>
  <si>
    <t xml:space="preserve">Čerpání vody na výšku do 10 m, přítok do 500 l </t>
  </si>
  <si>
    <t>hod</t>
  </si>
  <si>
    <t>dle skutečnosti, zápis do stavebního deníku</t>
  </si>
  <si>
    <t>132 20-1202.R00</t>
  </si>
  <si>
    <t xml:space="preserve">Hloubení rýh šířky do 200 cm v hor.3 do 1000 m3 </t>
  </si>
  <si>
    <t>m3</t>
  </si>
  <si>
    <t>viz příloha  Bilance zemních prací, část Vodovod-kubatury</t>
  </si>
  <si>
    <t>132 20-1209.R00</t>
  </si>
  <si>
    <t xml:space="preserve">Příplatek za lepivost - hloubení rýh 200cm v hor.3 </t>
  </si>
  <si>
    <t>132 30-1202.R00</t>
  </si>
  <si>
    <t xml:space="preserve">Hloubení rýh šířky do 200 cm v hor.4 do 1000 m3 </t>
  </si>
  <si>
    <t>viz příloha Bilance zemních prací, část vodovod-kubatury</t>
  </si>
  <si>
    <t>132 30-1209.R00</t>
  </si>
  <si>
    <t xml:space="preserve">Příplatek za lepivost - hloubení rýh 200cm v hor.4 </t>
  </si>
  <si>
    <t>132 40-1201.R00</t>
  </si>
  <si>
    <t xml:space="preserve">Hloubení rýh šířky do 200 cm v hor.5 </t>
  </si>
  <si>
    <t>viz přílohy F.1 Bilance zemních prací, část vodovod-kubatury</t>
  </si>
  <si>
    <t>151 10-1101.R00</t>
  </si>
  <si>
    <t xml:space="preserve">Pažení a rozepření stěn rýh - příložné - hl. do 2m </t>
  </si>
  <si>
    <t>m2</t>
  </si>
  <si>
    <t>151 10-1111.R00</t>
  </si>
  <si>
    <t xml:space="preserve">Odstranění paženi stěn rýh - příložné - hl. do 2 m </t>
  </si>
  <si>
    <t>161 10-1101.R00</t>
  </si>
  <si>
    <t xml:space="preserve">Svislé přemístění výkopku z hor.1-4 </t>
  </si>
  <si>
    <t>dle přílohy F.1 Bilance zemních prací, část vodovod-kubatury</t>
  </si>
  <si>
    <t>161 10-1151.R00</t>
  </si>
  <si>
    <t xml:space="preserve">Svislé přemístění výkopku z hor.5-7 </t>
  </si>
  <si>
    <t>162 20-1101.R00</t>
  </si>
  <si>
    <t xml:space="preserve">Vodorovné přemístění výkopku z hor.1-4 do 20 m </t>
  </si>
  <si>
    <t>162 20-1151.R00</t>
  </si>
  <si>
    <t xml:space="preserve">Vodorovné přemístění výkopku z hor.5-7 do 20 m </t>
  </si>
  <si>
    <t>162 50-1102.R00</t>
  </si>
  <si>
    <t xml:space="preserve">Vodorovné přemístění výkopku z hor.1-4 do 3000 m </t>
  </si>
  <si>
    <t>viz příloha F.1 Bilance zemních prací, část vodovod-kubatury</t>
  </si>
  <si>
    <t>162 50-1152.R00</t>
  </si>
  <si>
    <t xml:space="preserve">Vodorovné přemístění výkopku z hor.5-7 do 3000 m </t>
  </si>
  <si>
    <t>dle přílohy F.1 Bilance zemních prací, část Voovod-kubatury</t>
  </si>
  <si>
    <t>167 10-1101.R00</t>
  </si>
  <si>
    <t xml:space="preserve">Nakládání výkopku z hor.1-4 v množství do 100 m3 </t>
  </si>
  <si>
    <t>příloha F.1 Bilance zemních prací, část vodovod-kubatury</t>
  </si>
  <si>
    <t>167 10-1151.R00</t>
  </si>
  <si>
    <t xml:space="preserve">Nakládání výkopku z hor.5-7 v množství do 100 m3 </t>
  </si>
  <si>
    <t>171 20-1201.R00</t>
  </si>
  <si>
    <t>Uložení sypaniny na skládku, hutnění po vrstvách 96%PS, modelace terénu, skládka obce</t>
  </si>
  <si>
    <t>viz přílohy F.1 Bilance zemních prací, část vodovod- kubatury</t>
  </si>
  <si>
    <t>174 10-1101.R00</t>
  </si>
  <si>
    <t xml:space="preserve">Zásyp jam, rýh, šachet se zhutněním </t>
  </si>
  <si>
    <t>175 10-1101.RT2</t>
  </si>
  <si>
    <t>Obsyp potrubí bez prohození sypaniny s dodáním štěrkopísku frakce 0 - 22 mm</t>
  </si>
  <si>
    <t>4</t>
  </si>
  <si>
    <t>Vodorovné konstrukce</t>
  </si>
  <si>
    <t>451 57-3111.R00</t>
  </si>
  <si>
    <t xml:space="preserve">Lože pod potrubí ze štěrkopísku do 63 mm </t>
  </si>
  <si>
    <t>viz příloha F.1 Bilance zemních prací, část vodovod- kubatury</t>
  </si>
  <si>
    <t>8</t>
  </si>
  <si>
    <t>Trubní vedení</t>
  </si>
  <si>
    <t>871 21-1121.R00</t>
  </si>
  <si>
    <t xml:space="preserve">Montáž trubek polyetylenových ve výkopu 63 mm </t>
  </si>
  <si>
    <t>m</t>
  </si>
  <si>
    <t xml:space="preserve">dle podélného profilu </t>
  </si>
  <si>
    <t xml:space="preserve">Trubka  d63 x 5,8  PE100 SDR 11 </t>
  </si>
  <si>
    <t>129,75*1,01</t>
  </si>
  <si>
    <t>857 60-1101.R00</t>
  </si>
  <si>
    <t xml:space="preserve">Montáž tvarovek jednoosých, tvárná litina DN 80 </t>
  </si>
  <si>
    <t>kus</t>
  </si>
  <si>
    <t>dle klad.schematu F.3,2</t>
  </si>
  <si>
    <t>857 70-1101.R00</t>
  </si>
  <si>
    <t xml:space="preserve">Montáž tvarovek odbočných, tvárná litina DN 80 </t>
  </si>
  <si>
    <t>dle kladečského schematu F.3.2</t>
  </si>
  <si>
    <t>871-0</t>
  </si>
  <si>
    <t xml:space="preserve">Uzavření potrubí , výřez na stávajícím potrubí </t>
  </si>
  <si>
    <t>871-1</t>
  </si>
  <si>
    <t xml:space="preserve">Příruba jištěná D63/DN50-PN16 </t>
  </si>
  <si>
    <t>dle klad.schematu F.3.2</t>
  </si>
  <si>
    <t>871-21</t>
  </si>
  <si>
    <t xml:space="preserve">T kus litinový přírubový DN80/DN50 </t>
  </si>
  <si>
    <t>871-3</t>
  </si>
  <si>
    <t xml:space="preserve">Šoupátko DN 50 vodárenské přírubové </t>
  </si>
  <si>
    <t>871-4</t>
  </si>
  <si>
    <t>Zemní souprava pro šoupátko DN50 teleskop</t>
  </si>
  <si>
    <t>kompl</t>
  </si>
  <si>
    <t>871-5</t>
  </si>
  <si>
    <t xml:space="preserve">Poklop šoupátkový s podkl. konstr. </t>
  </si>
  <si>
    <t>871-6</t>
  </si>
  <si>
    <t xml:space="preserve">Redukce přírubová DN50/DN80 </t>
  </si>
  <si>
    <t>892 23-3111.R00</t>
  </si>
  <si>
    <t xml:space="preserve">Desinfekce vodovodního potrubí DN 70 </t>
  </si>
  <si>
    <t>892 24-1111.R00</t>
  </si>
  <si>
    <t xml:space="preserve">Tlaková zkouška vodovodního potrubí DN 80 </t>
  </si>
  <si>
    <t>99</t>
  </si>
  <si>
    <t>Staveništní přesun hmot</t>
  </si>
  <si>
    <t>998 27-6101.R00</t>
  </si>
  <si>
    <t xml:space="preserve">Přesun hmot, trubní vedení plastová, otevř. výkop </t>
  </si>
  <si>
    <t>t</t>
  </si>
  <si>
    <t>89,8415+41,1103+0,13902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</si>
</sst>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9" fillId="0" borderId="53" xfId="1" applyNumberFormat="1" applyFont="1" applyFill="1" applyBorder="1" applyAlignment="1">
      <alignment horizontal="right" wrapText="1"/>
    </xf>
    <xf numFmtId="0" fontId="19" fillId="0" borderId="53" xfId="1" applyFont="1" applyFill="1" applyBorder="1" applyAlignment="1">
      <alignment horizontal="left" wrapText="1"/>
    </xf>
    <xf numFmtId="0" fontId="19" fillId="0" borderId="53" xfId="0" applyFont="1" applyFill="1" applyBorder="1" applyAlignment="1">
      <alignment horizontal="right"/>
    </xf>
    <xf numFmtId="0" fontId="20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1" fillId="0" borderId="0" xfId="1" applyFont="1" applyAlignment="1"/>
    <xf numFmtId="0" fontId="9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9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2"/>
      <c r="D7" s="18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2"/>
      <c r="D8" s="18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4"/>
      <c r="F11" s="185"/>
      <c r="G11" s="18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ht="3" customHeight="1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A16" sqref="A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8" t="s">
        <v>5</v>
      </c>
      <c r="B1" s="189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90" t="s">
        <v>1</v>
      </c>
      <c r="B2" s="191"/>
      <c r="C2" s="75" t="str">
        <f>CONCATENATE(cisloobjektu," ",nazevobjektu)</f>
        <v xml:space="preserve"> Přípojka vodovodu</v>
      </c>
      <c r="D2" s="76"/>
      <c r="E2" s="77"/>
      <c r="F2" s="76"/>
      <c r="G2" s="192"/>
      <c r="H2" s="192"/>
      <c r="I2" s="193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Položky!BA42</f>
        <v>0</v>
      </c>
      <c r="F7" s="179">
        <f>Položky!BB42</f>
        <v>0</v>
      </c>
      <c r="G7" s="179">
        <f>Položky!BC42</f>
        <v>0</v>
      </c>
      <c r="H7" s="179">
        <f>Položky!BD42</f>
        <v>0</v>
      </c>
      <c r="I7" s="180">
        <f>Položky!BE42</f>
        <v>0</v>
      </c>
    </row>
    <row r="8" spans="1:57" s="11" customFormat="1" x14ac:dyDescent="0.2">
      <c r="A8" s="177" t="str">
        <f>Položky!B43</f>
        <v>4</v>
      </c>
      <c r="B8" s="86" t="str">
        <f>Položky!C43</f>
        <v>Vodorovné konstrukce</v>
      </c>
      <c r="C8" s="87"/>
      <c r="D8" s="88"/>
      <c r="E8" s="178">
        <f>Položky!BA46</f>
        <v>0</v>
      </c>
      <c r="F8" s="179">
        <f>Položky!BB46</f>
        <v>0</v>
      </c>
      <c r="G8" s="179">
        <f>Položky!BC46</f>
        <v>0</v>
      </c>
      <c r="H8" s="179">
        <f>Položky!BD46</f>
        <v>0</v>
      </c>
      <c r="I8" s="180">
        <f>Položky!BE46</f>
        <v>0</v>
      </c>
    </row>
    <row r="9" spans="1:57" s="11" customFormat="1" x14ac:dyDescent="0.2">
      <c r="A9" s="177" t="str">
        <f>Položky!B47</f>
        <v>8</v>
      </c>
      <c r="B9" s="86" t="str">
        <f>Položky!C47</f>
        <v>Trubní vedení</v>
      </c>
      <c r="C9" s="87"/>
      <c r="D9" s="88"/>
      <c r="E9" s="178">
        <f>Položky!BA71</f>
        <v>0</v>
      </c>
      <c r="F9" s="179">
        <f>Položky!BB71</f>
        <v>0</v>
      </c>
      <c r="G9" s="179">
        <f>Položky!BC71</f>
        <v>0</v>
      </c>
      <c r="H9" s="179">
        <f>Položky!BD71</f>
        <v>0</v>
      </c>
      <c r="I9" s="180">
        <f>Položky!BE71</f>
        <v>0</v>
      </c>
    </row>
    <row r="10" spans="1:57" s="11" customFormat="1" ht="13.5" thickBot="1" x14ac:dyDescent="0.25">
      <c r="A10" s="177" t="str">
        <f>Položky!B72</f>
        <v>99</v>
      </c>
      <c r="B10" s="86" t="str">
        <f>Položky!C72</f>
        <v>Staveništní přesun hmot</v>
      </c>
      <c r="C10" s="87"/>
      <c r="D10" s="88"/>
      <c r="E10" s="178">
        <f>Položky!BA75</f>
        <v>0</v>
      </c>
      <c r="F10" s="179">
        <f>Položky!BB75</f>
        <v>0</v>
      </c>
      <c r="G10" s="179">
        <f>Položky!BC75</f>
        <v>0</v>
      </c>
      <c r="H10" s="179">
        <f>Položky!BD75</f>
        <v>0</v>
      </c>
      <c r="I10" s="180">
        <f>Položky!BE75</f>
        <v>0</v>
      </c>
    </row>
    <row r="11" spans="1:57" s="94" customFormat="1" ht="13.5" thickBot="1" x14ac:dyDescent="0.25">
      <c r="A11" s="89"/>
      <c r="B11" s="81" t="s">
        <v>50</v>
      </c>
      <c r="C11" s="81"/>
      <c r="D11" s="90"/>
      <c r="E11" s="91">
        <f>SUM(E7:E10)</f>
        <v>0</v>
      </c>
      <c r="F11" s="92">
        <f>SUM(F7:F10)</f>
        <v>0</v>
      </c>
      <c r="G11" s="92">
        <f>SUM(G7:G10)</f>
        <v>0</v>
      </c>
      <c r="H11" s="92">
        <f>SUM(H7:H10)</f>
        <v>0</v>
      </c>
      <c r="I11" s="93">
        <f>SUM(I7:I10)</f>
        <v>0</v>
      </c>
    </row>
    <row r="12" spans="1:57" x14ac:dyDescent="0.2">
      <c r="A12" s="87"/>
      <c r="B12" s="87"/>
      <c r="C12" s="87"/>
      <c r="D12" s="87"/>
      <c r="E12" s="87"/>
      <c r="F12" s="87"/>
      <c r="G12" s="87"/>
      <c r="H12" s="87"/>
      <c r="I12" s="87"/>
    </row>
    <row r="13" spans="1:57" ht="19.5" customHeight="1" x14ac:dyDescent="0.25">
      <c r="A13" s="95" t="s">
        <v>51</v>
      </c>
      <c r="B13" s="95"/>
      <c r="C13" s="95"/>
      <c r="D13" s="95"/>
      <c r="E13" s="95"/>
      <c r="F13" s="95"/>
      <c r="G13" s="96"/>
      <c r="H13" s="95"/>
      <c r="I13" s="95"/>
      <c r="BA13" s="30"/>
      <c r="BB13" s="30"/>
      <c r="BC13" s="30"/>
      <c r="BD13" s="30"/>
      <c r="BE13" s="30"/>
    </row>
    <row r="14" spans="1:57" ht="13.5" thickBot="1" x14ac:dyDescent="0.25">
      <c r="A14" s="97"/>
      <c r="B14" s="97"/>
      <c r="C14" s="97"/>
      <c r="D14" s="97"/>
      <c r="E14" s="97"/>
      <c r="F14" s="97"/>
      <c r="G14" s="97"/>
      <c r="H14" s="97"/>
      <c r="I14" s="97"/>
    </row>
    <row r="15" spans="1:57" x14ac:dyDescent="0.2">
      <c r="A15" s="98" t="s">
        <v>52</v>
      </c>
      <c r="B15" s="99"/>
      <c r="C15" s="99"/>
      <c r="D15" s="100"/>
      <c r="E15" s="101" t="s">
        <v>53</v>
      </c>
      <c r="F15" s="102" t="s">
        <v>54</v>
      </c>
      <c r="G15" s="103" t="s">
        <v>55</v>
      </c>
      <c r="H15" s="104"/>
      <c r="I15" s="105" t="s">
        <v>53</v>
      </c>
    </row>
    <row r="16" spans="1:57" x14ac:dyDescent="0.2">
      <c r="A16" s="106"/>
      <c r="B16" s="107"/>
      <c r="C16" s="107"/>
      <c r="D16" s="108"/>
      <c r="E16" s="109"/>
      <c r="F16" s="110"/>
      <c r="G16" s="111">
        <f>CHOOSE(BA16+1,HSV+PSV,HSV+PSV+Mont,HSV+PSV+Dodavka+Mont,HSV,PSV,Mont,Dodavka,Mont+Dodavka,0)</f>
        <v>0</v>
      </c>
      <c r="H16" s="112"/>
      <c r="I16" s="113">
        <f>E16+F16*G16/100</f>
        <v>0</v>
      </c>
      <c r="BA16">
        <v>8</v>
      </c>
    </row>
    <row r="17" spans="1:9" ht="13.5" thickBot="1" x14ac:dyDescent="0.25">
      <c r="A17" s="114"/>
      <c r="B17" s="115" t="s">
        <v>56</v>
      </c>
      <c r="C17" s="116"/>
      <c r="D17" s="117"/>
      <c r="E17" s="118"/>
      <c r="F17" s="119"/>
      <c r="G17" s="119"/>
      <c r="H17" s="194">
        <f>SUM(H16:H16)</f>
        <v>0</v>
      </c>
      <c r="I17" s="195"/>
    </row>
    <row r="18" spans="1:9" x14ac:dyDescent="0.2">
      <c r="A18" s="97"/>
      <c r="B18" s="97"/>
      <c r="C18" s="97"/>
      <c r="D18" s="97"/>
      <c r="E18" s="97"/>
      <c r="F18" s="97"/>
      <c r="G18" s="97"/>
      <c r="H18" s="97"/>
      <c r="I18" s="97"/>
    </row>
    <row r="19" spans="1:9" x14ac:dyDescent="0.2">
      <c r="B19" s="94"/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8"/>
  <sheetViews>
    <sheetView showGridLines="0" showZeros="0" tabSelected="1" topLeftCell="A37" zoomScaleNormal="100" workbookViewId="0">
      <selection activeCell="J57" sqref="J57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9" t="s">
        <v>57</v>
      </c>
      <c r="B1" s="199"/>
      <c r="C1" s="199"/>
      <c r="D1" s="199"/>
      <c r="E1" s="199"/>
      <c r="F1" s="199"/>
      <c r="G1" s="199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0" t="s">
        <v>5</v>
      </c>
      <c r="B3" s="201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2" t="s">
        <v>1</v>
      </c>
      <c r="B4" s="203"/>
      <c r="C4" s="133" t="str">
        <f>CONCATENATE(cisloobjektu," ",nazevobjektu)</f>
        <v xml:space="preserve"> Přípojka vodovodu</v>
      </c>
      <c r="D4" s="134"/>
      <c r="E4" s="204"/>
      <c r="F4" s="204"/>
      <c r="G4" s="205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20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196" t="s">
        <v>75</v>
      </c>
      <c r="D9" s="197"/>
      <c r="E9" s="197"/>
      <c r="F9" s="197"/>
      <c r="G9" s="198"/>
      <c r="O9" s="150">
        <v>3</v>
      </c>
    </row>
    <row r="10" spans="1:104" x14ac:dyDescent="0.2">
      <c r="A10" s="151">
        <v>2</v>
      </c>
      <c r="B10" s="152" t="s">
        <v>76</v>
      </c>
      <c r="C10" s="153" t="s">
        <v>77</v>
      </c>
      <c r="D10" s="154" t="s">
        <v>78</v>
      </c>
      <c r="E10" s="155">
        <v>55.13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x14ac:dyDescent="0.2">
      <c r="A11" s="157"/>
      <c r="B11" s="158"/>
      <c r="C11" s="196" t="s">
        <v>79</v>
      </c>
      <c r="D11" s="197"/>
      <c r="E11" s="197"/>
      <c r="F11" s="197"/>
      <c r="G11" s="198"/>
      <c r="O11" s="150">
        <v>3</v>
      </c>
    </row>
    <row r="12" spans="1:104" x14ac:dyDescent="0.2">
      <c r="A12" s="151">
        <v>3</v>
      </c>
      <c r="B12" s="152" t="s">
        <v>80</v>
      </c>
      <c r="C12" s="153" t="s">
        <v>81</v>
      </c>
      <c r="D12" s="154" t="s">
        <v>78</v>
      </c>
      <c r="E12" s="155">
        <v>55.13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">
      <c r="A13" s="151">
        <v>4</v>
      </c>
      <c r="B13" s="152" t="s">
        <v>82</v>
      </c>
      <c r="C13" s="153" t="s">
        <v>83</v>
      </c>
      <c r="D13" s="154" t="s">
        <v>78</v>
      </c>
      <c r="E13" s="155">
        <v>127.04</v>
      </c>
      <c r="F13" s="155">
        <v>0</v>
      </c>
      <c r="G13" s="156">
        <f>E13*F13</f>
        <v>0</v>
      </c>
      <c r="O13" s="150">
        <v>2</v>
      </c>
      <c r="AA13" s="123">
        <v>12</v>
      </c>
      <c r="AB13" s="123">
        <v>0</v>
      </c>
      <c r="AC13" s="123">
        <v>4</v>
      </c>
      <c r="AZ13" s="123">
        <v>1</v>
      </c>
      <c r="BA13" s="123">
        <f>IF(AZ13=1,G13,0)</f>
        <v>0</v>
      </c>
      <c r="BB13" s="123">
        <f>IF(AZ13=2,G13,0)</f>
        <v>0</v>
      </c>
      <c r="BC13" s="123">
        <f>IF(AZ13=3,G13,0)</f>
        <v>0</v>
      </c>
      <c r="BD13" s="123">
        <f>IF(AZ13=4,G13,0)</f>
        <v>0</v>
      </c>
      <c r="BE13" s="123">
        <f>IF(AZ13=5,G13,0)</f>
        <v>0</v>
      </c>
      <c r="CZ13" s="123">
        <v>0</v>
      </c>
    </row>
    <row r="14" spans="1:104" x14ac:dyDescent="0.2">
      <c r="A14" s="157"/>
      <c r="B14" s="158"/>
      <c r="C14" s="196" t="s">
        <v>84</v>
      </c>
      <c r="D14" s="197"/>
      <c r="E14" s="197"/>
      <c r="F14" s="197"/>
      <c r="G14" s="198"/>
      <c r="O14" s="150">
        <v>3</v>
      </c>
    </row>
    <row r="15" spans="1:104" x14ac:dyDescent="0.2">
      <c r="A15" s="151">
        <v>5</v>
      </c>
      <c r="B15" s="152" t="s">
        <v>85</v>
      </c>
      <c r="C15" s="153" t="s">
        <v>86</v>
      </c>
      <c r="D15" s="154" t="s">
        <v>78</v>
      </c>
      <c r="E15" s="155">
        <v>127.04</v>
      </c>
      <c r="F15" s="155">
        <v>0</v>
      </c>
      <c r="G15" s="156">
        <f>E15*F15</f>
        <v>0</v>
      </c>
      <c r="O15" s="150">
        <v>2</v>
      </c>
      <c r="AA15" s="123">
        <v>12</v>
      </c>
      <c r="AB15" s="123">
        <v>0</v>
      </c>
      <c r="AC15" s="123">
        <v>5</v>
      </c>
      <c r="AZ15" s="123">
        <v>1</v>
      </c>
      <c r="BA15" s="123">
        <f>IF(AZ15=1,G15,0)</f>
        <v>0</v>
      </c>
      <c r="BB15" s="123">
        <f>IF(AZ15=2,G15,0)</f>
        <v>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0</v>
      </c>
    </row>
    <row r="16" spans="1:104" x14ac:dyDescent="0.2">
      <c r="A16" s="151">
        <v>6</v>
      </c>
      <c r="B16" s="152" t="s">
        <v>87</v>
      </c>
      <c r="C16" s="153" t="s">
        <v>88</v>
      </c>
      <c r="D16" s="154" t="s">
        <v>78</v>
      </c>
      <c r="E16" s="155">
        <v>57.53</v>
      </c>
      <c r="F16" s="155">
        <v>0</v>
      </c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6</v>
      </c>
      <c r="AZ16" s="123">
        <v>1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0.01</v>
      </c>
    </row>
    <row r="17" spans="1:104" x14ac:dyDescent="0.2">
      <c r="A17" s="157"/>
      <c r="B17" s="158"/>
      <c r="C17" s="196" t="s">
        <v>89</v>
      </c>
      <c r="D17" s="197"/>
      <c r="E17" s="197"/>
      <c r="F17" s="197"/>
      <c r="G17" s="198"/>
      <c r="O17" s="150">
        <v>3</v>
      </c>
    </row>
    <row r="18" spans="1:104" x14ac:dyDescent="0.2">
      <c r="A18" s="151">
        <v>7</v>
      </c>
      <c r="B18" s="152" t="s">
        <v>90</v>
      </c>
      <c r="C18" s="153" t="s">
        <v>91</v>
      </c>
      <c r="D18" s="154" t="s">
        <v>92</v>
      </c>
      <c r="E18" s="155">
        <v>497.19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7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9.8999999999999999E-4</v>
      </c>
    </row>
    <row r="19" spans="1:104" x14ac:dyDescent="0.2">
      <c r="A19" s="151">
        <v>8</v>
      </c>
      <c r="B19" s="152" t="s">
        <v>93</v>
      </c>
      <c r="C19" s="153" t="s">
        <v>94</v>
      </c>
      <c r="D19" s="154" t="s">
        <v>92</v>
      </c>
      <c r="E19" s="155">
        <v>497.19</v>
      </c>
      <c r="F19" s="155">
        <v>0</v>
      </c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8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</v>
      </c>
    </row>
    <row r="20" spans="1:104" x14ac:dyDescent="0.2">
      <c r="A20" s="151">
        <v>9</v>
      </c>
      <c r="B20" s="152" t="s">
        <v>95</v>
      </c>
      <c r="C20" s="153" t="s">
        <v>96</v>
      </c>
      <c r="D20" s="154" t="s">
        <v>78</v>
      </c>
      <c r="E20" s="155">
        <v>182.17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9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0</v>
      </c>
    </row>
    <row r="21" spans="1:104" x14ac:dyDescent="0.2">
      <c r="A21" s="157"/>
      <c r="B21" s="158"/>
      <c r="C21" s="196" t="s">
        <v>97</v>
      </c>
      <c r="D21" s="197"/>
      <c r="E21" s="197"/>
      <c r="F21" s="197"/>
      <c r="G21" s="198"/>
      <c r="O21" s="150">
        <v>3</v>
      </c>
    </row>
    <row r="22" spans="1:104" x14ac:dyDescent="0.2">
      <c r="A22" s="151">
        <v>10</v>
      </c>
      <c r="B22" s="152" t="s">
        <v>98</v>
      </c>
      <c r="C22" s="153" t="s">
        <v>99</v>
      </c>
      <c r="D22" s="154" t="s">
        <v>78</v>
      </c>
      <c r="E22" s="155">
        <v>57.53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10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0</v>
      </c>
    </row>
    <row r="23" spans="1:104" x14ac:dyDescent="0.2">
      <c r="A23" s="157"/>
      <c r="B23" s="158"/>
      <c r="C23" s="196" t="s">
        <v>97</v>
      </c>
      <c r="D23" s="197"/>
      <c r="E23" s="197"/>
      <c r="F23" s="197"/>
      <c r="G23" s="198"/>
      <c r="O23" s="150">
        <v>3</v>
      </c>
    </row>
    <row r="24" spans="1:104" x14ac:dyDescent="0.2">
      <c r="A24" s="151">
        <v>11</v>
      </c>
      <c r="B24" s="152" t="s">
        <v>100</v>
      </c>
      <c r="C24" s="153" t="s">
        <v>101</v>
      </c>
      <c r="D24" s="154" t="s">
        <v>78</v>
      </c>
      <c r="E24" s="155">
        <v>56.5</v>
      </c>
      <c r="F24" s="155">
        <v>0</v>
      </c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11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x14ac:dyDescent="0.2">
      <c r="A25" s="157"/>
      <c r="B25" s="158"/>
      <c r="C25" s="196" t="s">
        <v>97</v>
      </c>
      <c r="D25" s="197"/>
      <c r="E25" s="197"/>
      <c r="F25" s="197"/>
      <c r="G25" s="198"/>
      <c r="O25" s="150">
        <v>3</v>
      </c>
    </row>
    <row r="26" spans="1:104" x14ac:dyDescent="0.2">
      <c r="A26" s="151">
        <v>12</v>
      </c>
      <c r="B26" s="152" t="s">
        <v>102</v>
      </c>
      <c r="C26" s="153" t="s">
        <v>103</v>
      </c>
      <c r="D26" s="154" t="s">
        <v>78</v>
      </c>
      <c r="E26" s="155">
        <v>17.84</v>
      </c>
      <c r="F26" s="155">
        <v>0</v>
      </c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12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0</v>
      </c>
    </row>
    <row r="27" spans="1:104" x14ac:dyDescent="0.2">
      <c r="A27" s="157"/>
      <c r="B27" s="158"/>
      <c r="C27" s="196" t="s">
        <v>97</v>
      </c>
      <c r="D27" s="197"/>
      <c r="E27" s="197"/>
      <c r="F27" s="197"/>
      <c r="G27" s="198"/>
      <c r="O27" s="150">
        <v>3</v>
      </c>
    </row>
    <row r="28" spans="1:104" x14ac:dyDescent="0.2">
      <c r="A28" s="151">
        <v>13</v>
      </c>
      <c r="B28" s="152" t="s">
        <v>104</v>
      </c>
      <c r="C28" s="153" t="s">
        <v>105</v>
      </c>
      <c r="D28" s="154" t="s">
        <v>78</v>
      </c>
      <c r="E28" s="155">
        <v>56.5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13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 x14ac:dyDescent="0.2">
      <c r="A29" s="157"/>
      <c r="B29" s="158"/>
      <c r="C29" s="196" t="s">
        <v>106</v>
      </c>
      <c r="D29" s="197"/>
      <c r="E29" s="197"/>
      <c r="F29" s="197"/>
      <c r="G29" s="198"/>
      <c r="O29" s="150">
        <v>3</v>
      </c>
    </row>
    <row r="30" spans="1:104" x14ac:dyDescent="0.2">
      <c r="A30" s="151">
        <v>14</v>
      </c>
      <c r="B30" s="152" t="s">
        <v>107</v>
      </c>
      <c r="C30" s="153" t="s">
        <v>108</v>
      </c>
      <c r="D30" s="154" t="s">
        <v>78</v>
      </c>
      <c r="E30" s="155">
        <v>17.84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14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</v>
      </c>
    </row>
    <row r="31" spans="1:104" x14ac:dyDescent="0.2">
      <c r="A31" s="157"/>
      <c r="B31" s="158"/>
      <c r="C31" s="196" t="s">
        <v>109</v>
      </c>
      <c r="D31" s="197"/>
      <c r="E31" s="197"/>
      <c r="F31" s="197"/>
      <c r="G31" s="198"/>
      <c r="O31" s="150">
        <v>3</v>
      </c>
    </row>
    <row r="32" spans="1:104" x14ac:dyDescent="0.2">
      <c r="A32" s="151">
        <v>15</v>
      </c>
      <c r="B32" s="152" t="s">
        <v>110</v>
      </c>
      <c r="C32" s="153" t="s">
        <v>111</v>
      </c>
      <c r="D32" s="154" t="s">
        <v>78</v>
      </c>
      <c r="E32" s="155">
        <v>56.5</v>
      </c>
      <c r="F32" s="155">
        <v>0</v>
      </c>
      <c r="G32" s="156">
        <f>E32*F32</f>
        <v>0</v>
      </c>
      <c r="O32" s="150">
        <v>2</v>
      </c>
      <c r="AA32" s="123">
        <v>12</v>
      </c>
      <c r="AB32" s="123">
        <v>0</v>
      </c>
      <c r="AC32" s="123">
        <v>15</v>
      </c>
      <c r="AZ32" s="123">
        <v>1</v>
      </c>
      <c r="BA32" s="123">
        <f>IF(AZ32=1,G32,0)</f>
        <v>0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0</v>
      </c>
    </row>
    <row r="33" spans="1:104" x14ac:dyDescent="0.2">
      <c r="A33" s="157"/>
      <c r="B33" s="158"/>
      <c r="C33" s="196" t="s">
        <v>112</v>
      </c>
      <c r="D33" s="197"/>
      <c r="E33" s="197"/>
      <c r="F33" s="197"/>
      <c r="G33" s="198"/>
      <c r="O33" s="150">
        <v>3</v>
      </c>
    </row>
    <row r="34" spans="1:104" x14ac:dyDescent="0.2">
      <c r="A34" s="151">
        <v>16</v>
      </c>
      <c r="B34" s="152" t="s">
        <v>113</v>
      </c>
      <c r="C34" s="153" t="s">
        <v>114</v>
      </c>
      <c r="D34" s="154" t="s">
        <v>78</v>
      </c>
      <c r="E34" s="155">
        <v>17.84</v>
      </c>
      <c r="F34" s="155">
        <v>0</v>
      </c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16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</v>
      </c>
    </row>
    <row r="35" spans="1:104" x14ac:dyDescent="0.2">
      <c r="A35" s="157"/>
      <c r="B35" s="158"/>
      <c r="C35" s="196" t="s">
        <v>97</v>
      </c>
      <c r="D35" s="197"/>
      <c r="E35" s="197"/>
      <c r="F35" s="197"/>
      <c r="G35" s="198"/>
      <c r="O35" s="150">
        <v>3</v>
      </c>
    </row>
    <row r="36" spans="1:104" ht="22.5" x14ac:dyDescent="0.2">
      <c r="A36" s="151">
        <v>17</v>
      </c>
      <c r="B36" s="152" t="s">
        <v>115</v>
      </c>
      <c r="C36" s="153" t="s">
        <v>116</v>
      </c>
      <c r="D36" s="154" t="s">
        <v>78</v>
      </c>
      <c r="E36" s="155">
        <v>74.34</v>
      </c>
      <c r="F36" s="155">
        <v>0</v>
      </c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17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 x14ac:dyDescent="0.2">
      <c r="A37" s="157"/>
      <c r="B37" s="158"/>
      <c r="C37" s="196" t="s">
        <v>117</v>
      </c>
      <c r="D37" s="197"/>
      <c r="E37" s="197"/>
      <c r="F37" s="197"/>
      <c r="G37" s="198"/>
      <c r="O37" s="150">
        <v>3</v>
      </c>
    </row>
    <row r="38" spans="1:104" x14ac:dyDescent="0.2">
      <c r="A38" s="151">
        <v>18</v>
      </c>
      <c r="B38" s="152" t="s">
        <v>118</v>
      </c>
      <c r="C38" s="153" t="s">
        <v>119</v>
      </c>
      <c r="D38" s="154" t="s">
        <v>78</v>
      </c>
      <c r="E38" s="155">
        <v>165.36</v>
      </c>
      <c r="F38" s="155">
        <v>0</v>
      </c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18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0</v>
      </c>
    </row>
    <row r="39" spans="1:104" x14ac:dyDescent="0.2">
      <c r="A39" s="157"/>
      <c r="B39" s="158"/>
      <c r="C39" s="196" t="s">
        <v>89</v>
      </c>
      <c r="D39" s="197"/>
      <c r="E39" s="197"/>
      <c r="F39" s="197"/>
      <c r="G39" s="198"/>
      <c r="O39" s="150">
        <v>3</v>
      </c>
    </row>
    <row r="40" spans="1:104" ht="22.5" x14ac:dyDescent="0.2">
      <c r="A40" s="151">
        <v>19</v>
      </c>
      <c r="B40" s="152" t="s">
        <v>120</v>
      </c>
      <c r="C40" s="153" t="s">
        <v>121</v>
      </c>
      <c r="D40" s="154" t="s">
        <v>78</v>
      </c>
      <c r="E40" s="155">
        <v>52.22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19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1.7</v>
      </c>
    </row>
    <row r="41" spans="1:104" x14ac:dyDescent="0.2">
      <c r="A41" s="157"/>
      <c r="B41" s="158"/>
      <c r="C41" s="196" t="s">
        <v>106</v>
      </c>
      <c r="D41" s="197"/>
      <c r="E41" s="197"/>
      <c r="F41" s="197"/>
      <c r="G41" s="198"/>
      <c r="O41" s="150">
        <v>3</v>
      </c>
    </row>
    <row r="42" spans="1:104" x14ac:dyDescent="0.2">
      <c r="A42" s="163"/>
      <c r="B42" s="164" t="s">
        <v>69</v>
      </c>
      <c r="C42" s="165" t="str">
        <f>CONCATENATE(B7," ",C7)</f>
        <v>1 Zemní práce</v>
      </c>
      <c r="D42" s="163"/>
      <c r="E42" s="166"/>
      <c r="F42" s="166"/>
      <c r="G42" s="167">
        <f>SUM(G7:G41)</f>
        <v>0</v>
      </c>
      <c r="O42" s="150">
        <v>4</v>
      </c>
      <c r="BA42" s="168">
        <f>SUM(BA7:BA41)</f>
        <v>0</v>
      </c>
      <c r="BB42" s="168">
        <f>SUM(BB7:BB41)</f>
        <v>0</v>
      </c>
      <c r="BC42" s="168">
        <f>SUM(BC7:BC41)</f>
        <v>0</v>
      </c>
      <c r="BD42" s="168">
        <f>SUM(BD7:BD41)</f>
        <v>0</v>
      </c>
      <c r="BE42" s="168">
        <f>SUM(BE7:BE41)</f>
        <v>0</v>
      </c>
    </row>
    <row r="43" spans="1:104" x14ac:dyDescent="0.2">
      <c r="A43" s="143" t="s">
        <v>65</v>
      </c>
      <c r="B43" s="144" t="s">
        <v>122</v>
      </c>
      <c r="C43" s="145" t="s">
        <v>123</v>
      </c>
      <c r="D43" s="146"/>
      <c r="E43" s="147"/>
      <c r="F43" s="147"/>
      <c r="G43" s="148"/>
      <c r="H43" s="149"/>
      <c r="I43" s="149"/>
      <c r="O43" s="150">
        <v>1</v>
      </c>
    </row>
    <row r="44" spans="1:104" x14ac:dyDescent="0.2">
      <c r="A44" s="151">
        <v>20</v>
      </c>
      <c r="B44" s="152" t="s">
        <v>124</v>
      </c>
      <c r="C44" s="153" t="s">
        <v>125</v>
      </c>
      <c r="D44" s="154" t="s">
        <v>78</v>
      </c>
      <c r="E44" s="155">
        <v>21.74</v>
      </c>
      <c r="F44" s="155">
        <v>0</v>
      </c>
      <c r="G44" s="156">
        <f>E44*F44</f>
        <v>0</v>
      </c>
      <c r="O44" s="150">
        <v>2</v>
      </c>
      <c r="AA44" s="123">
        <v>12</v>
      </c>
      <c r="AB44" s="123">
        <v>0</v>
      </c>
      <c r="AC44" s="123">
        <v>20</v>
      </c>
      <c r="AZ44" s="123">
        <v>1</v>
      </c>
      <c r="BA44" s="123">
        <f>IF(AZ44=1,G44,0)</f>
        <v>0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1.891</v>
      </c>
    </row>
    <row r="45" spans="1:104" x14ac:dyDescent="0.2">
      <c r="A45" s="157"/>
      <c r="B45" s="158"/>
      <c r="C45" s="196" t="s">
        <v>126</v>
      </c>
      <c r="D45" s="197"/>
      <c r="E45" s="197"/>
      <c r="F45" s="197"/>
      <c r="G45" s="198"/>
      <c r="O45" s="150">
        <v>3</v>
      </c>
    </row>
    <row r="46" spans="1:104" x14ac:dyDescent="0.2">
      <c r="A46" s="163"/>
      <c r="B46" s="164" t="s">
        <v>69</v>
      </c>
      <c r="C46" s="165" t="str">
        <f>CONCATENATE(B43," ",C43)</f>
        <v>4 Vodorovné konstrukce</v>
      </c>
      <c r="D46" s="163"/>
      <c r="E46" s="166"/>
      <c r="F46" s="166"/>
      <c r="G46" s="167">
        <f>SUM(G43:G45)</f>
        <v>0</v>
      </c>
      <c r="O46" s="150">
        <v>4</v>
      </c>
      <c r="BA46" s="168">
        <f>SUM(BA43:BA45)</f>
        <v>0</v>
      </c>
      <c r="BB46" s="168">
        <f>SUM(BB43:BB45)</f>
        <v>0</v>
      </c>
      <c r="BC46" s="168">
        <f>SUM(BC43:BC45)</f>
        <v>0</v>
      </c>
      <c r="BD46" s="168">
        <f>SUM(BD43:BD45)</f>
        <v>0</v>
      </c>
      <c r="BE46" s="168">
        <f>SUM(BE43:BE45)</f>
        <v>0</v>
      </c>
    </row>
    <row r="47" spans="1:104" x14ac:dyDescent="0.2">
      <c r="A47" s="143" t="s">
        <v>65</v>
      </c>
      <c r="B47" s="144" t="s">
        <v>127</v>
      </c>
      <c r="C47" s="145" t="s">
        <v>128</v>
      </c>
      <c r="D47" s="146"/>
      <c r="E47" s="147"/>
      <c r="F47" s="147"/>
      <c r="G47" s="148"/>
      <c r="H47" s="149"/>
      <c r="I47" s="149"/>
      <c r="O47" s="150">
        <v>1</v>
      </c>
    </row>
    <row r="48" spans="1:104" x14ac:dyDescent="0.2">
      <c r="A48" s="151">
        <v>21</v>
      </c>
      <c r="B48" s="152" t="s">
        <v>129</v>
      </c>
      <c r="C48" s="153" t="s">
        <v>130</v>
      </c>
      <c r="D48" s="154" t="s">
        <v>131</v>
      </c>
      <c r="E48" s="155">
        <v>129.75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21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0</v>
      </c>
    </row>
    <row r="49" spans="1:104" x14ac:dyDescent="0.2">
      <c r="A49" s="157"/>
      <c r="B49" s="158"/>
      <c r="C49" s="196" t="s">
        <v>132</v>
      </c>
      <c r="D49" s="197"/>
      <c r="E49" s="197"/>
      <c r="F49" s="197"/>
      <c r="G49" s="198"/>
      <c r="O49" s="150">
        <v>3</v>
      </c>
    </row>
    <row r="50" spans="1:104" x14ac:dyDescent="0.2">
      <c r="A50" s="151">
        <v>22</v>
      </c>
      <c r="B50" s="152" t="s">
        <v>22</v>
      </c>
      <c r="C50" s="153" t="s">
        <v>133</v>
      </c>
      <c r="D50" s="154" t="s">
        <v>131</v>
      </c>
      <c r="E50" s="155">
        <v>131.04750000000001</v>
      </c>
      <c r="F50" s="155">
        <v>0</v>
      </c>
      <c r="G50" s="156">
        <f>E50*F50</f>
        <v>0</v>
      </c>
      <c r="O50" s="150">
        <v>2</v>
      </c>
      <c r="AA50" s="123">
        <v>12</v>
      </c>
      <c r="AB50" s="123">
        <v>1</v>
      </c>
      <c r="AC50" s="123">
        <v>22</v>
      </c>
      <c r="AZ50" s="123">
        <v>1</v>
      </c>
      <c r="BA50" s="123">
        <f>IF(AZ50=1,G50,0)</f>
        <v>0</v>
      </c>
      <c r="BB50" s="123">
        <f>IF(AZ50=2,G50,0)</f>
        <v>0</v>
      </c>
      <c r="BC50" s="123">
        <f>IF(AZ50=3,G50,0)</f>
        <v>0</v>
      </c>
      <c r="BD50" s="123">
        <f>IF(AZ50=4,G50,0)</f>
        <v>0</v>
      </c>
      <c r="BE50" s="123">
        <f>IF(AZ50=5,G50,0)</f>
        <v>0</v>
      </c>
      <c r="CZ50" s="123">
        <v>1.06E-3</v>
      </c>
    </row>
    <row r="51" spans="1:104" x14ac:dyDescent="0.2">
      <c r="A51" s="157"/>
      <c r="B51" s="158"/>
      <c r="C51" s="206" t="s">
        <v>134</v>
      </c>
      <c r="D51" s="207"/>
      <c r="E51" s="159">
        <v>131.04750000000001</v>
      </c>
      <c r="F51" s="160"/>
      <c r="G51" s="161"/>
      <c r="M51" s="162" t="s">
        <v>134</v>
      </c>
      <c r="O51" s="150"/>
    </row>
    <row r="52" spans="1:104" x14ac:dyDescent="0.2">
      <c r="A52" s="151">
        <v>23</v>
      </c>
      <c r="B52" s="152" t="s">
        <v>135</v>
      </c>
      <c r="C52" s="153" t="s">
        <v>136</v>
      </c>
      <c r="D52" s="154" t="s">
        <v>137</v>
      </c>
      <c r="E52" s="155">
        <v>2</v>
      </c>
      <c r="F52" s="155"/>
      <c r="G52" s="156">
        <f>E52*F52</f>
        <v>0</v>
      </c>
      <c r="O52" s="150">
        <v>2</v>
      </c>
      <c r="AA52" s="123">
        <v>12</v>
      </c>
      <c r="AB52" s="123">
        <v>0</v>
      </c>
      <c r="AC52" s="123">
        <v>23</v>
      </c>
      <c r="AZ52" s="123">
        <v>1</v>
      </c>
      <c r="BA52" s="123">
        <f>IF(AZ52=1,G52,0)</f>
        <v>0</v>
      </c>
      <c r="BB52" s="123">
        <f>IF(AZ52=2,G52,0)</f>
        <v>0</v>
      </c>
      <c r="BC52" s="123">
        <f>IF(AZ52=3,G52,0)</f>
        <v>0</v>
      </c>
      <c r="BD52" s="123">
        <f>IF(AZ52=4,G52,0)</f>
        <v>0</v>
      </c>
      <c r="BE52" s="123">
        <f>IF(AZ52=5,G52,0)</f>
        <v>0</v>
      </c>
      <c r="CZ52" s="123">
        <v>0</v>
      </c>
    </row>
    <row r="53" spans="1:104" x14ac:dyDescent="0.2">
      <c r="A53" s="157"/>
      <c r="B53" s="158"/>
      <c r="C53" s="196" t="s">
        <v>138</v>
      </c>
      <c r="D53" s="197"/>
      <c r="E53" s="197"/>
      <c r="F53" s="197"/>
      <c r="G53" s="198"/>
      <c r="O53" s="150">
        <v>3</v>
      </c>
    </row>
    <row r="54" spans="1:104" x14ac:dyDescent="0.2">
      <c r="A54" s="151">
        <v>24</v>
      </c>
      <c r="B54" s="152" t="s">
        <v>139</v>
      </c>
      <c r="C54" s="153" t="s">
        <v>140</v>
      </c>
      <c r="D54" s="154" t="s">
        <v>137</v>
      </c>
      <c r="E54" s="155">
        <v>1</v>
      </c>
      <c r="F54" s="155">
        <v>0</v>
      </c>
      <c r="G54" s="156">
        <f>E54*F54</f>
        <v>0</v>
      </c>
      <c r="O54" s="150">
        <v>2</v>
      </c>
      <c r="AA54" s="123">
        <v>12</v>
      </c>
      <c r="AB54" s="123">
        <v>0</v>
      </c>
      <c r="AC54" s="123">
        <v>24</v>
      </c>
      <c r="AZ54" s="123">
        <v>1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1.1E-4</v>
      </c>
    </row>
    <row r="55" spans="1:104" x14ac:dyDescent="0.2">
      <c r="A55" s="157"/>
      <c r="B55" s="158"/>
      <c r="C55" s="196" t="s">
        <v>141</v>
      </c>
      <c r="D55" s="197"/>
      <c r="E55" s="197"/>
      <c r="F55" s="197"/>
      <c r="G55" s="198"/>
      <c r="O55" s="150">
        <v>3</v>
      </c>
    </row>
    <row r="56" spans="1:104" x14ac:dyDescent="0.2">
      <c r="A56" s="151">
        <v>25</v>
      </c>
      <c r="B56" s="152" t="s">
        <v>142</v>
      </c>
      <c r="C56" s="153" t="s">
        <v>143</v>
      </c>
      <c r="D56" s="154" t="s">
        <v>68</v>
      </c>
      <c r="E56" s="155">
        <v>1</v>
      </c>
      <c r="F56" s="155">
        <v>0</v>
      </c>
      <c r="G56" s="156">
        <f>E56*F56</f>
        <v>0</v>
      </c>
      <c r="O56" s="150">
        <v>2</v>
      </c>
      <c r="AA56" s="123">
        <v>12</v>
      </c>
      <c r="AB56" s="123">
        <v>0</v>
      </c>
      <c r="AC56" s="123">
        <v>25</v>
      </c>
      <c r="AZ56" s="123">
        <v>1</v>
      </c>
      <c r="BA56" s="123">
        <f>IF(AZ56=1,G56,0)</f>
        <v>0</v>
      </c>
      <c r="BB56" s="123">
        <f>IF(AZ56=2,G56,0)</f>
        <v>0</v>
      </c>
      <c r="BC56" s="123">
        <f>IF(AZ56=3,G56,0)</f>
        <v>0</v>
      </c>
      <c r="BD56" s="123">
        <f>IF(AZ56=4,G56,0)</f>
        <v>0</v>
      </c>
      <c r="BE56" s="123">
        <f>IF(AZ56=5,G56,0)</f>
        <v>0</v>
      </c>
      <c r="CZ56" s="123">
        <v>0</v>
      </c>
    </row>
    <row r="57" spans="1:104" x14ac:dyDescent="0.2">
      <c r="A57" s="151">
        <v>26</v>
      </c>
      <c r="B57" s="152" t="s">
        <v>144</v>
      </c>
      <c r="C57" s="153" t="s">
        <v>145</v>
      </c>
      <c r="D57" s="154" t="s">
        <v>68</v>
      </c>
      <c r="E57" s="155">
        <v>3</v>
      </c>
      <c r="F57" s="155">
        <v>0</v>
      </c>
      <c r="G57" s="156">
        <f>E57*F57</f>
        <v>0</v>
      </c>
      <c r="O57" s="150">
        <v>2</v>
      </c>
      <c r="AA57" s="123">
        <v>12</v>
      </c>
      <c r="AB57" s="123">
        <v>0</v>
      </c>
      <c r="AC57" s="123">
        <v>26</v>
      </c>
      <c r="AZ57" s="123">
        <v>1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Z57" s="123">
        <v>0</v>
      </c>
    </row>
    <row r="58" spans="1:104" x14ac:dyDescent="0.2">
      <c r="A58" s="157"/>
      <c r="B58" s="158"/>
      <c r="C58" s="196" t="s">
        <v>146</v>
      </c>
      <c r="D58" s="197"/>
      <c r="E58" s="197"/>
      <c r="F58" s="197"/>
      <c r="G58" s="198"/>
      <c r="O58" s="150">
        <v>3</v>
      </c>
    </row>
    <row r="59" spans="1:104" x14ac:dyDescent="0.2">
      <c r="A59" s="151">
        <v>27</v>
      </c>
      <c r="B59" s="152" t="s">
        <v>147</v>
      </c>
      <c r="C59" s="153" t="s">
        <v>148</v>
      </c>
      <c r="D59" s="154" t="s">
        <v>68</v>
      </c>
      <c r="E59" s="155">
        <v>1</v>
      </c>
      <c r="F59" s="155">
        <v>0</v>
      </c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27</v>
      </c>
      <c r="AZ59" s="123">
        <v>1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0</v>
      </c>
    </row>
    <row r="60" spans="1:104" x14ac:dyDescent="0.2">
      <c r="A60" s="157"/>
      <c r="B60" s="158"/>
      <c r="C60" s="196" t="s">
        <v>146</v>
      </c>
      <c r="D60" s="197"/>
      <c r="E60" s="197"/>
      <c r="F60" s="197"/>
      <c r="G60" s="198"/>
      <c r="O60" s="150">
        <v>3</v>
      </c>
    </row>
    <row r="61" spans="1:104" x14ac:dyDescent="0.2">
      <c r="A61" s="151">
        <v>28</v>
      </c>
      <c r="B61" s="152" t="s">
        <v>149</v>
      </c>
      <c r="C61" s="153" t="s">
        <v>150</v>
      </c>
      <c r="D61" s="154" t="s">
        <v>68</v>
      </c>
      <c r="E61" s="155">
        <v>2</v>
      </c>
      <c r="F61" s="155">
        <v>0</v>
      </c>
      <c r="G61" s="156">
        <f>E61*F61</f>
        <v>0</v>
      </c>
      <c r="O61" s="150">
        <v>2</v>
      </c>
      <c r="AA61" s="123">
        <v>12</v>
      </c>
      <c r="AB61" s="123">
        <v>0</v>
      </c>
      <c r="AC61" s="123">
        <v>28</v>
      </c>
      <c r="AZ61" s="123">
        <v>1</v>
      </c>
      <c r="BA61" s="123">
        <f>IF(AZ61=1,G61,0)</f>
        <v>0</v>
      </c>
      <c r="BB61" s="123">
        <f>IF(AZ61=2,G61,0)</f>
        <v>0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0</v>
      </c>
    </row>
    <row r="62" spans="1:104" x14ac:dyDescent="0.2">
      <c r="A62" s="157"/>
      <c r="B62" s="158"/>
      <c r="C62" s="196" t="s">
        <v>146</v>
      </c>
      <c r="D62" s="197"/>
      <c r="E62" s="197"/>
      <c r="F62" s="197"/>
      <c r="G62" s="198"/>
      <c r="O62" s="150">
        <v>3</v>
      </c>
    </row>
    <row r="63" spans="1:104" x14ac:dyDescent="0.2">
      <c r="A63" s="151">
        <v>29</v>
      </c>
      <c r="B63" s="152" t="s">
        <v>151</v>
      </c>
      <c r="C63" s="153" t="s">
        <v>152</v>
      </c>
      <c r="D63" s="154" t="s">
        <v>153</v>
      </c>
      <c r="E63" s="155">
        <v>2</v>
      </c>
      <c r="F63" s="155">
        <v>0</v>
      </c>
      <c r="G63" s="156">
        <f>E63*F63</f>
        <v>0</v>
      </c>
      <c r="O63" s="150">
        <v>2</v>
      </c>
      <c r="AA63" s="123">
        <v>12</v>
      </c>
      <c r="AB63" s="123">
        <v>0</v>
      </c>
      <c r="AC63" s="123">
        <v>29</v>
      </c>
      <c r="AZ63" s="123">
        <v>1</v>
      </c>
      <c r="BA63" s="123">
        <f>IF(AZ63=1,G63,0)</f>
        <v>0</v>
      </c>
      <c r="BB63" s="123">
        <f>IF(AZ63=2,G63,0)</f>
        <v>0</v>
      </c>
      <c r="BC63" s="123">
        <f>IF(AZ63=3,G63,0)</f>
        <v>0</v>
      </c>
      <c r="BD63" s="123">
        <f>IF(AZ63=4,G63,0)</f>
        <v>0</v>
      </c>
      <c r="BE63" s="123">
        <f>IF(AZ63=5,G63,0)</f>
        <v>0</v>
      </c>
      <c r="CZ63" s="123">
        <v>0</v>
      </c>
    </row>
    <row r="64" spans="1:104" x14ac:dyDescent="0.2">
      <c r="A64" s="157"/>
      <c r="B64" s="158"/>
      <c r="C64" s="196" t="s">
        <v>146</v>
      </c>
      <c r="D64" s="197"/>
      <c r="E64" s="197"/>
      <c r="F64" s="197"/>
      <c r="G64" s="198"/>
      <c r="O64" s="150">
        <v>3</v>
      </c>
    </row>
    <row r="65" spans="1:104" x14ac:dyDescent="0.2">
      <c r="A65" s="151">
        <v>30</v>
      </c>
      <c r="B65" s="152" t="s">
        <v>154</v>
      </c>
      <c r="C65" s="153" t="s">
        <v>155</v>
      </c>
      <c r="D65" s="154" t="s">
        <v>68</v>
      </c>
      <c r="E65" s="155">
        <v>2</v>
      </c>
      <c r="F65" s="155">
        <v>0</v>
      </c>
      <c r="G65" s="156">
        <f>E65*F65</f>
        <v>0</v>
      </c>
      <c r="O65" s="150">
        <v>2</v>
      </c>
      <c r="AA65" s="123">
        <v>12</v>
      </c>
      <c r="AB65" s="123">
        <v>0</v>
      </c>
      <c r="AC65" s="123">
        <v>30</v>
      </c>
      <c r="AZ65" s="123">
        <v>1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0</v>
      </c>
    </row>
    <row r="66" spans="1:104" x14ac:dyDescent="0.2">
      <c r="A66" s="157"/>
      <c r="B66" s="158"/>
      <c r="C66" s="196" t="s">
        <v>146</v>
      </c>
      <c r="D66" s="197"/>
      <c r="E66" s="197"/>
      <c r="F66" s="197"/>
      <c r="G66" s="198"/>
      <c r="O66" s="150">
        <v>3</v>
      </c>
    </row>
    <row r="67" spans="1:104" x14ac:dyDescent="0.2">
      <c r="A67" s="151">
        <v>31</v>
      </c>
      <c r="B67" s="152" t="s">
        <v>156</v>
      </c>
      <c r="C67" s="153" t="s">
        <v>157</v>
      </c>
      <c r="D67" s="154" t="s">
        <v>68</v>
      </c>
      <c r="E67" s="155">
        <v>1</v>
      </c>
      <c r="F67" s="155">
        <v>0</v>
      </c>
      <c r="G67" s="156">
        <f>E67*F67</f>
        <v>0</v>
      </c>
      <c r="O67" s="150">
        <v>2</v>
      </c>
      <c r="AA67" s="123">
        <v>12</v>
      </c>
      <c r="AB67" s="123">
        <v>0</v>
      </c>
      <c r="AC67" s="123">
        <v>31</v>
      </c>
      <c r="AZ67" s="123">
        <v>1</v>
      </c>
      <c r="BA67" s="123">
        <f>IF(AZ67=1,G67,0)</f>
        <v>0</v>
      </c>
      <c r="BB67" s="123">
        <f>IF(AZ67=2,G67,0)</f>
        <v>0</v>
      </c>
      <c r="BC67" s="123">
        <f>IF(AZ67=3,G67,0)</f>
        <v>0</v>
      </c>
      <c r="BD67" s="123">
        <f>IF(AZ67=4,G67,0)</f>
        <v>0</v>
      </c>
      <c r="BE67" s="123">
        <f>IF(AZ67=5,G67,0)</f>
        <v>0</v>
      </c>
      <c r="CZ67" s="123">
        <v>0</v>
      </c>
    </row>
    <row r="68" spans="1:104" x14ac:dyDescent="0.2">
      <c r="A68" s="157"/>
      <c r="B68" s="158"/>
      <c r="C68" s="196" t="s">
        <v>146</v>
      </c>
      <c r="D68" s="197"/>
      <c r="E68" s="197"/>
      <c r="F68" s="197"/>
      <c r="G68" s="198"/>
      <c r="O68" s="150">
        <v>3</v>
      </c>
    </row>
    <row r="69" spans="1:104" x14ac:dyDescent="0.2">
      <c r="A69" s="151">
        <v>32</v>
      </c>
      <c r="B69" s="152" t="s">
        <v>158</v>
      </c>
      <c r="C69" s="153" t="s">
        <v>159</v>
      </c>
      <c r="D69" s="154" t="s">
        <v>131</v>
      </c>
      <c r="E69" s="155">
        <v>129.75</v>
      </c>
      <c r="F69" s="155">
        <v>0</v>
      </c>
      <c r="G69" s="156">
        <f>E69*F69</f>
        <v>0</v>
      </c>
      <c r="O69" s="150">
        <v>2</v>
      </c>
      <c r="AA69" s="123">
        <v>12</v>
      </c>
      <c r="AB69" s="123">
        <v>0</v>
      </c>
      <c r="AC69" s="123">
        <v>32</v>
      </c>
      <c r="AZ69" s="123">
        <v>1</v>
      </c>
      <c r="BA69" s="123">
        <f>IF(AZ69=1,G69,0)</f>
        <v>0</v>
      </c>
      <c r="BB69" s="123">
        <f>IF(AZ69=2,G69,0)</f>
        <v>0</v>
      </c>
      <c r="BC69" s="123">
        <f>IF(AZ69=3,G69,0)</f>
        <v>0</v>
      </c>
      <c r="BD69" s="123">
        <f>IF(AZ69=4,G69,0)</f>
        <v>0</v>
      </c>
      <c r="BE69" s="123">
        <f>IF(AZ69=5,G69,0)</f>
        <v>0</v>
      </c>
      <c r="CZ69" s="123">
        <v>0</v>
      </c>
    </row>
    <row r="70" spans="1:104" x14ac:dyDescent="0.2">
      <c r="A70" s="151">
        <v>33</v>
      </c>
      <c r="B70" s="152" t="s">
        <v>160</v>
      </c>
      <c r="C70" s="153" t="s">
        <v>161</v>
      </c>
      <c r="D70" s="154" t="s">
        <v>131</v>
      </c>
      <c r="E70" s="155">
        <v>129.75</v>
      </c>
      <c r="F70" s="155">
        <v>0</v>
      </c>
      <c r="G70" s="156">
        <f>E70*F70</f>
        <v>0</v>
      </c>
      <c r="O70" s="150">
        <v>2</v>
      </c>
      <c r="AA70" s="123">
        <v>12</v>
      </c>
      <c r="AB70" s="123">
        <v>0</v>
      </c>
      <c r="AC70" s="123">
        <v>33</v>
      </c>
      <c r="AZ70" s="123">
        <v>1</v>
      </c>
      <c r="BA70" s="123">
        <f>IF(AZ70=1,G70,0)</f>
        <v>0</v>
      </c>
      <c r="BB70" s="123">
        <f>IF(AZ70=2,G70,0)</f>
        <v>0</v>
      </c>
      <c r="BC70" s="123">
        <f>IF(AZ70=3,G70,0)</f>
        <v>0</v>
      </c>
      <c r="BD70" s="123">
        <f>IF(AZ70=4,G70,0)</f>
        <v>0</v>
      </c>
      <c r="BE70" s="123">
        <f>IF(AZ70=5,G70,0)</f>
        <v>0</v>
      </c>
      <c r="CZ70" s="123">
        <v>0</v>
      </c>
    </row>
    <row r="71" spans="1:104" x14ac:dyDescent="0.2">
      <c r="A71" s="163"/>
      <c r="B71" s="164" t="s">
        <v>69</v>
      </c>
      <c r="C71" s="165" t="str">
        <f>CONCATENATE(B47," ",C47)</f>
        <v>8 Trubní vedení</v>
      </c>
      <c r="D71" s="163"/>
      <c r="E71" s="166"/>
      <c r="F71" s="166"/>
      <c r="G71" s="167">
        <f>SUM(G47:G70)</f>
        <v>0</v>
      </c>
      <c r="O71" s="150">
        <v>4</v>
      </c>
      <c r="BA71" s="168">
        <f>SUM(BA47:BA70)</f>
        <v>0</v>
      </c>
      <c r="BB71" s="168">
        <f>SUM(BB47:BB70)</f>
        <v>0</v>
      </c>
      <c r="BC71" s="168">
        <f>SUM(BC47:BC70)</f>
        <v>0</v>
      </c>
      <c r="BD71" s="168">
        <f>SUM(BD47:BD70)</f>
        <v>0</v>
      </c>
      <c r="BE71" s="168">
        <f>SUM(BE47:BE70)</f>
        <v>0</v>
      </c>
    </row>
    <row r="72" spans="1:104" x14ac:dyDescent="0.2">
      <c r="A72" s="143" t="s">
        <v>65</v>
      </c>
      <c r="B72" s="144" t="s">
        <v>162</v>
      </c>
      <c r="C72" s="145" t="s">
        <v>163</v>
      </c>
      <c r="D72" s="146"/>
      <c r="E72" s="147"/>
      <c r="F72" s="147"/>
      <c r="G72" s="148"/>
      <c r="H72" s="149"/>
      <c r="I72" s="149"/>
      <c r="O72" s="150">
        <v>1</v>
      </c>
    </row>
    <row r="73" spans="1:104" x14ac:dyDescent="0.2">
      <c r="A73" s="151">
        <v>34</v>
      </c>
      <c r="B73" s="152" t="s">
        <v>164</v>
      </c>
      <c r="C73" s="153" t="s">
        <v>165</v>
      </c>
      <c r="D73" s="154" t="s">
        <v>166</v>
      </c>
      <c r="E73" s="155">
        <v>131.0908</v>
      </c>
      <c r="F73" s="155">
        <v>0</v>
      </c>
      <c r="G73" s="156">
        <f>E73*F73</f>
        <v>0</v>
      </c>
      <c r="O73" s="150">
        <v>2</v>
      </c>
      <c r="AA73" s="123">
        <v>12</v>
      </c>
      <c r="AB73" s="123">
        <v>0</v>
      </c>
      <c r="AC73" s="123">
        <v>34</v>
      </c>
      <c r="AZ73" s="123">
        <v>1</v>
      </c>
      <c r="BA73" s="123">
        <f>IF(AZ73=1,G73,0)</f>
        <v>0</v>
      </c>
      <c r="BB73" s="123">
        <f>IF(AZ73=2,G73,0)</f>
        <v>0</v>
      </c>
      <c r="BC73" s="123">
        <f>IF(AZ73=3,G73,0)</f>
        <v>0</v>
      </c>
      <c r="BD73" s="123">
        <f>IF(AZ73=4,G73,0)</f>
        <v>0</v>
      </c>
      <c r="BE73" s="123">
        <f>IF(AZ73=5,G73,0)</f>
        <v>0</v>
      </c>
      <c r="CZ73" s="123">
        <v>0</v>
      </c>
    </row>
    <row r="74" spans="1:104" x14ac:dyDescent="0.2">
      <c r="A74" s="157"/>
      <c r="B74" s="158"/>
      <c r="C74" s="206" t="s">
        <v>167</v>
      </c>
      <c r="D74" s="207"/>
      <c r="E74" s="159">
        <v>131.0908</v>
      </c>
      <c r="F74" s="160"/>
      <c r="G74" s="161"/>
      <c r="M74" s="162" t="s">
        <v>167</v>
      </c>
      <c r="O74" s="150"/>
    </row>
    <row r="75" spans="1:104" x14ac:dyDescent="0.2">
      <c r="A75" s="163"/>
      <c r="B75" s="164" t="s">
        <v>69</v>
      </c>
      <c r="C75" s="165" t="str">
        <f>CONCATENATE(B72," ",C72)</f>
        <v>99 Staveništní přesun hmot</v>
      </c>
      <c r="D75" s="163"/>
      <c r="E75" s="166"/>
      <c r="F75" s="166"/>
      <c r="G75" s="167">
        <f>SUM(G72:G74)</f>
        <v>0</v>
      </c>
      <c r="O75" s="150">
        <v>4</v>
      </c>
      <c r="BA75" s="168">
        <f>SUM(BA72:BA74)</f>
        <v>0</v>
      </c>
      <c r="BB75" s="168">
        <f>SUM(BB72:BB74)</f>
        <v>0</v>
      </c>
      <c r="BC75" s="168">
        <f>SUM(BC72:BC74)</f>
        <v>0</v>
      </c>
      <c r="BD75" s="168">
        <f>SUM(BD72:BD74)</f>
        <v>0</v>
      </c>
      <c r="BE75" s="168">
        <f>SUM(BE72:BE74)</f>
        <v>0</v>
      </c>
    </row>
    <row r="76" spans="1:104" x14ac:dyDescent="0.2">
      <c r="A76" s="124"/>
      <c r="B76" s="124"/>
      <c r="C76" s="124"/>
      <c r="D76" s="124"/>
      <c r="E76" s="124"/>
      <c r="F76" s="124"/>
      <c r="G76" s="124"/>
    </row>
    <row r="77" spans="1:104" x14ac:dyDescent="0.2">
      <c r="E77" s="123"/>
    </row>
    <row r="78" spans="1:104" x14ac:dyDescent="0.2">
      <c r="E78" s="123"/>
    </row>
    <row r="79" spans="1:104" x14ac:dyDescent="0.2">
      <c r="E79" s="123"/>
    </row>
    <row r="80" spans="1:104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A99" s="169"/>
      <c r="B99" s="169"/>
      <c r="C99" s="169"/>
      <c r="D99" s="169"/>
      <c r="E99" s="169"/>
      <c r="F99" s="169"/>
      <c r="G99" s="169"/>
    </row>
    <row r="100" spans="1:7" x14ac:dyDescent="0.2">
      <c r="A100" s="169"/>
      <c r="B100" s="169"/>
      <c r="C100" s="169"/>
      <c r="D100" s="169"/>
      <c r="E100" s="169"/>
      <c r="F100" s="169"/>
      <c r="G100" s="169"/>
    </row>
    <row r="101" spans="1:7" x14ac:dyDescent="0.2">
      <c r="A101" s="169"/>
      <c r="B101" s="169"/>
      <c r="C101" s="169"/>
      <c r="D101" s="169"/>
      <c r="E101" s="169"/>
      <c r="F101" s="169"/>
      <c r="G101" s="169"/>
    </row>
    <row r="102" spans="1:7" x14ac:dyDescent="0.2">
      <c r="A102" s="169"/>
      <c r="B102" s="169"/>
      <c r="C102" s="169"/>
      <c r="D102" s="169"/>
      <c r="E102" s="169"/>
      <c r="F102" s="169"/>
      <c r="G102" s="169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E129" s="123"/>
    </row>
    <row r="130" spans="1:7" x14ac:dyDescent="0.2">
      <c r="E130" s="123"/>
    </row>
    <row r="131" spans="1:7" x14ac:dyDescent="0.2">
      <c r="E131" s="123"/>
    </row>
    <row r="132" spans="1:7" x14ac:dyDescent="0.2">
      <c r="E132" s="123"/>
    </row>
    <row r="133" spans="1:7" x14ac:dyDescent="0.2">
      <c r="E133" s="123"/>
    </row>
    <row r="134" spans="1:7" x14ac:dyDescent="0.2">
      <c r="A134" s="170"/>
      <c r="B134" s="170"/>
    </row>
    <row r="135" spans="1:7" x14ac:dyDescent="0.2">
      <c r="A135" s="169"/>
      <c r="B135" s="169"/>
      <c r="C135" s="172"/>
      <c r="D135" s="172"/>
      <c r="E135" s="173"/>
      <c r="F135" s="172"/>
      <c r="G135" s="174"/>
    </row>
    <row r="136" spans="1:7" x14ac:dyDescent="0.2">
      <c r="A136" s="175"/>
      <c r="B136" s="175"/>
      <c r="C136" s="169"/>
      <c r="D136" s="169"/>
      <c r="E136" s="176"/>
      <c r="F136" s="169"/>
      <c r="G136" s="169"/>
    </row>
    <row r="137" spans="1:7" x14ac:dyDescent="0.2">
      <c r="A137" s="169"/>
      <c r="B137" s="169"/>
      <c r="C137" s="169"/>
      <c r="D137" s="169"/>
      <c r="E137" s="176"/>
      <c r="F137" s="169"/>
      <c r="G137" s="169"/>
    </row>
    <row r="138" spans="1:7" x14ac:dyDescent="0.2">
      <c r="A138" s="169"/>
      <c r="B138" s="169"/>
      <c r="C138" s="169"/>
      <c r="D138" s="169"/>
      <c r="E138" s="176"/>
      <c r="F138" s="169"/>
      <c r="G138" s="169"/>
    </row>
    <row r="139" spans="1:7" x14ac:dyDescent="0.2">
      <c r="A139" s="169"/>
      <c r="B139" s="169"/>
      <c r="C139" s="169"/>
      <c r="D139" s="169"/>
      <c r="E139" s="176"/>
      <c r="F139" s="169"/>
      <c r="G139" s="169"/>
    </row>
    <row r="140" spans="1:7" x14ac:dyDescent="0.2">
      <c r="A140" s="169"/>
      <c r="B140" s="169"/>
      <c r="C140" s="169"/>
      <c r="D140" s="169"/>
      <c r="E140" s="176"/>
      <c r="F140" s="169"/>
      <c r="G140" s="169"/>
    </row>
    <row r="141" spans="1:7" x14ac:dyDescent="0.2">
      <c r="A141" s="169"/>
      <c r="B141" s="169"/>
      <c r="C141" s="169"/>
      <c r="D141" s="169"/>
      <c r="E141" s="176"/>
      <c r="F141" s="169"/>
      <c r="G141" s="169"/>
    </row>
    <row r="142" spans="1:7" x14ac:dyDescent="0.2">
      <c r="A142" s="169"/>
      <c r="B142" s="169"/>
      <c r="C142" s="169"/>
      <c r="D142" s="169"/>
      <c r="E142" s="176"/>
      <c r="F142" s="169"/>
      <c r="G142" s="169"/>
    </row>
    <row r="143" spans="1:7" x14ac:dyDescent="0.2">
      <c r="A143" s="169"/>
      <c r="B143" s="169"/>
      <c r="C143" s="169"/>
      <c r="D143" s="169"/>
      <c r="E143" s="176"/>
      <c r="F143" s="169"/>
      <c r="G143" s="169"/>
    </row>
    <row r="144" spans="1:7" x14ac:dyDescent="0.2">
      <c r="A144" s="169"/>
      <c r="B144" s="169"/>
      <c r="C144" s="169"/>
      <c r="D144" s="169"/>
      <c r="E144" s="176"/>
      <c r="F144" s="169"/>
      <c r="G144" s="169"/>
    </row>
    <row r="145" spans="1:7" x14ac:dyDescent="0.2">
      <c r="A145" s="169"/>
      <c r="B145" s="169"/>
      <c r="C145" s="169"/>
      <c r="D145" s="169"/>
      <c r="E145" s="176"/>
      <c r="F145" s="169"/>
      <c r="G145" s="169"/>
    </row>
    <row r="146" spans="1:7" x14ac:dyDescent="0.2">
      <c r="A146" s="169"/>
      <c r="B146" s="169"/>
      <c r="C146" s="169"/>
      <c r="D146" s="169"/>
      <c r="E146" s="176"/>
      <c r="F146" s="169"/>
      <c r="G146" s="169"/>
    </row>
    <row r="147" spans="1:7" x14ac:dyDescent="0.2">
      <c r="A147" s="169"/>
      <c r="B147" s="169"/>
      <c r="C147" s="169"/>
      <c r="D147" s="169"/>
      <c r="E147" s="176"/>
      <c r="F147" s="169"/>
      <c r="G147" s="169"/>
    </row>
    <row r="148" spans="1:7" x14ac:dyDescent="0.2">
      <c r="A148" s="169"/>
      <c r="B148" s="169"/>
      <c r="C148" s="169"/>
      <c r="D148" s="169"/>
      <c r="E148" s="176"/>
      <c r="F148" s="169"/>
      <c r="G148" s="169"/>
    </row>
  </sheetData>
  <mergeCells count="31">
    <mergeCell ref="C62:G62"/>
    <mergeCell ref="C64:G64"/>
    <mergeCell ref="C66:G66"/>
    <mergeCell ref="C68:G68"/>
    <mergeCell ref="C74:D74"/>
    <mergeCell ref="C58:G58"/>
    <mergeCell ref="C60:G60"/>
    <mergeCell ref="C33:G33"/>
    <mergeCell ref="C35:G35"/>
    <mergeCell ref="C37:G37"/>
    <mergeCell ref="C39:G39"/>
    <mergeCell ref="C41:G41"/>
    <mergeCell ref="C45:G45"/>
    <mergeCell ref="C49:G49"/>
    <mergeCell ref="C51:D51"/>
    <mergeCell ref="C53:G53"/>
    <mergeCell ref="C55:G55"/>
    <mergeCell ref="C31:G31"/>
    <mergeCell ref="A1:G1"/>
    <mergeCell ref="A3:B3"/>
    <mergeCell ref="A4:B4"/>
    <mergeCell ref="E4:G4"/>
    <mergeCell ref="C9:G9"/>
    <mergeCell ref="C11:G11"/>
    <mergeCell ref="C14:G14"/>
    <mergeCell ref="C17:G17"/>
    <mergeCell ref="C21:G21"/>
    <mergeCell ref="C23:G23"/>
    <mergeCell ref="C25:G25"/>
    <mergeCell ref="C27:G27"/>
    <mergeCell ref="C29:G2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Vítězslav Pruša</cp:lastModifiedBy>
  <dcterms:created xsi:type="dcterms:W3CDTF">2013-10-07T12:25:50Z</dcterms:created>
  <dcterms:modified xsi:type="dcterms:W3CDTF">2014-04-17T06:02:08Z</dcterms:modified>
</cp:coreProperties>
</file>