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quastore\Záloha NB 09_2013\Príštpo\DRS\RPD-PDF\Výkazy výměr\SO-07 Příjezdová komunikace\"/>
    </mc:Choice>
  </mc:AlternateContent>
  <bookViews>
    <workbookView xWindow="360" yWindow="285" windowWidth="28440" windowHeight="125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Položky!$A$1:$G$37</definedName>
    <definedName name="_xlnm.Print_Area" localSheetId="1">Rekapitulace!$A$1:$I$26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BE36" i="3"/>
  <c r="BE37" i="3" s="1"/>
  <c r="I11" i="2" s="1"/>
  <c r="BD36" i="3"/>
  <c r="BD37" i="3" s="1"/>
  <c r="H11" i="2" s="1"/>
  <c r="BC36" i="3"/>
  <c r="BC37" i="3" s="1"/>
  <c r="G11" i="2" s="1"/>
  <c r="BB36" i="3"/>
  <c r="G36" i="3"/>
  <c r="G37" i="3" s="1"/>
  <c r="B11" i="2"/>
  <c r="A11" i="2"/>
  <c r="BB37" i="3"/>
  <c r="F11" i="2" s="1"/>
  <c r="C37" i="3"/>
  <c r="BE33" i="3"/>
  <c r="BD33" i="3"/>
  <c r="BC33" i="3"/>
  <c r="BB33" i="3"/>
  <c r="G33" i="3"/>
  <c r="BA33" i="3" s="1"/>
  <c r="BE32" i="3"/>
  <c r="BE34" i="3" s="1"/>
  <c r="I10" i="2" s="1"/>
  <c r="BD32" i="3"/>
  <c r="BC32" i="3"/>
  <c r="BC34" i="3" s="1"/>
  <c r="G10" i="2" s="1"/>
  <c r="BB32" i="3"/>
  <c r="BB34" i="3" s="1"/>
  <c r="F10" i="2" s="1"/>
  <c r="G32" i="3"/>
  <c r="BA32" i="3" s="1"/>
  <c r="B10" i="2"/>
  <c r="A10" i="2"/>
  <c r="C34" i="3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6" i="3"/>
  <c r="BE30" i="3" s="1"/>
  <c r="I9" i="2" s="1"/>
  <c r="BD26" i="3"/>
  <c r="BD30" i="3" s="1"/>
  <c r="H9" i="2" s="1"/>
  <c r="BC26" i="3"/>
  <c r="BB26" i="3"/>
  <c r="G26" i="3"/>
  <c r="BA26" i="3" s="1"/>
  <c r="B9" i="2"/>
  <c r="A9" i="2"/>
  <c r="BC30" i="3"/>
  <c r="G9" i="2" s="1"/>
  <c r="C30" i="3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C24" i="3" s="1"/>
  <c r="G8" i="2" s="1"/>
  <c r="BB21" i="3"/>
  <c r="BB24" i="3" s="1"/>
  <c r="F8" i="2" s="1"/>
  <c r="G21" i="3"/>
  <c r="BA21" i="3" s="1"/>
  <c r="BA24" i="3" s="1"/>
  <c r="E8" i="2" s="1"/>
  <c r="B8" i="2"/>
  <c r="A8" i="2"/>
  <c r="BE24" i="3"/>
  <c r="I8" i="2" s="1"/>
  <c r="C24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19" i="3"/>
  <c r="C4" i="3"/>
  <c r="F3" i="3"/>
  <c r="C3" i="3"/>
  <c r="C2" i="2"/>
  <c r="C1" i="2"/>
  <c r="F31" i="1"/>
  <c r="G8" i="1"/>
  <c r="BD19" i="3" l="1"/>
  <c r="H7" i="2" s="1"/>
  <c r="BC19" i="3"/>
  <c r="G7" i="2" s="1"/>
  <c r="G12" i="2" s="1"/>
  <c r="C14" i="1" s="1"/>
  <c r="BE19" i="3"/>
  <c r="I7" i="2" s="1"/>
  <c r="I12" i="2" s="1"/>
  <c r="C20" i="1" s="1"/>
  <c r="BD24" i="3"/>
  <c r="H8" i="2" s="1"/>
  <c r="BA19" i="3"/>
  <c r="E7" i="2" s="1"/>
  <c r="E12" i="2" s="1"/>
  <c r="BA30" i="3"/>
  <c r="E9" i="2" s="1"/>
  <c r="BB19" i="3"/>
  <c r="F7" i="2" s="1"/>
  <c r="F12" i="2" s="1"/>
  <c r="C17" i="1" s="1"/>
  <c r="BB30" i="3"/>
  <c r="F9" i="2" s="1"/>
  <c r="BA36" i="3"/>
  <c r="BA37" i="3" s="1"/>
  <c r="E11" i="2" s="1"/>
  <c r="BD34" i="3"/>
  <c r="H10" i="2" s="1"/>
  <c r="BA34" i="3"/>
  <c r="E10" i="2" s="1"/>
  <c r="G19" i="3"/>
  <c r="G24" i="3"/>
  <c r="G30" i="3"/>
  <c r="G34" i="3"/>
  <c r="H12" i="2" l="1"/>
  <c r="C15" i="1" s="1"/>
  <c r="C16" i="1"/>
  <c r="G24" i="2"/>
  <c r="I24" i="2" s="1"/>
  <c r="G23" i="2"/>
  <c r="I23" i="2" s="1"/>
  <c r="G20" i="1" s="1"/>
  <c r="G22" i="2"/>
  <c r="I22" i="2" s="1"/>
  <c r="G19" i="1" s="1"/>
  <c r="G21" i="2"/>
  <c r="I21" i="2" s="1"/>
  <c r="G18" i="1" s="1"/>
  <c r="G20" i="2"/>
  <c r="I20" i="2" s="1"/>
  <c r="G17" i="1" s="1"/>
  <c r="G19" i="2"/>
  <c r="I19" i="2" s="1"/>
  <c r="G16" i="1" s="1"/>
  <c r="G18" i="2"/>
  <c r="I18" i="2" s="1"/>
  <c r="G15" i="1" s="1"/>
  <c r="G17" i="2"/>
  <c r="I17" i="2" s="1"/>
  <c r="F32" i="1" l="1"/>
  <c r="C18" i="1"/>
  <c r="C21" i="1" s="1"/>
  <c r="G14" i="1"/>
  <c r="H25" i="2"/>
  <c r="G22" i="1" s="1"/>
  <c r="G21" i="1" s="1"/>
  <c r="F33" i="1" l="1"/>
  <c r="F34" i="1" s="1"/>
  <c r="C22" i="1"/>
</calcChain>
</file>

<file path=xl/sharedStrings.xml><?xml version="1.0" encoding="utf-8"?>
<sst xmlns="http://schemas.openxmlformats.org/spreadsheetml/2006/main" count="183" uniqueCount="135">
  <si>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</si>
  <si>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</si>
  <si>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</si>
  <si>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</si>
  <si>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</si>
  <si>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</si>
  <si>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</si>
  <si>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</si>
  <si>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</si>
  <si>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</si>
  <si>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</si>
  <si>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</si>
  <si>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</si>
  <si>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</si>
  <si>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</si>
  <si>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</si>
  <si>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</si>
  <si>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</si>
  <si>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</si>
  <si>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</si>
  <si>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</si>
  <si>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</si>
  <si>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</si>
  <si>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</si>
  <si>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</si>
  <si>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</si>
  <si>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</si>
  <si>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</si>
  <si>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</si>
  <si>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</si>
  <si>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</si>
  <si>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</si>
  <si>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</si>
  <si>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</si>
  <si>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</si>
  <si>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</si>
  <si>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</si>
  <si>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</si>
  <si>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</si>
  <si>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</si>
  <si>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</si>
  <si>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</si>
  <si>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</si>
  <si>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</si>
  <si>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</si>
  <si>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</si>
  <si>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</si>
  <si>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</si>
  <si>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</si>
  <si>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</si>
  <si>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</si>
  <si>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</si>
  <si>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</si>
  <si>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</si>
  <si>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</si>
  <si>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</si>
  <si>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</si>
  <si>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</si>
  <si>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</si>
  <si>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</si>
  <si>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</si>
  <si>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</si>
  <si>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</si>
  <si>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</si>
  <si>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</si>
  <si>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</si>
  <si>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</si>
  <si>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</si>
  <si>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</si>
  <si>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Příštpo-kanalizace a ČOV</t>
  </si>
  <si>
    <t>07 Příjezdová komunikace</t>
  </si>
  <si>
    <t>121 10-1101.R00</t>
  </si>
  <si>
    <t xml:space="preserve">Sejmutí ornice s přemístěním do 50 m </t>
  </si>
  <si>
    <t>m3</t>
  </si>
  <si>
    <t>122 20-1102.R00</t>
  </si>
  <si>
    <t xml:space="preserve">Odkopávky nezapažené v hor. 3 do 1000 m3 </t>
  </si>
  <si>
    <t>132 20-1101.R00</t>
  </si>
  <si>
    <t xml:space="preserve">Hloubení rýh šířky do 60 cm v hor.3 do 100 m3 </t>
  </si>
  <si>
    <t>162 30-1102.R00</t>
  </si>
  <si>
    <t xml:space="preserve">Vodorovné přemístění výkopku z hor.1-4 do 1000 m </t>
  </si>
  <si>
    <t>167 10-1102.R00</t>
  </si>
  <si>
    <t xml:space="preserve">Nakládání výkopku z hor.1-4 v množství nad 100 m3 </t>
  </si>
  <si>
    <t>171 20-6111.R00</t>
  </si>
  <si>
    <t xml:space="preserve">Uložení zemin do násypů v předepsané deponii </t>
  </si>
  <si>
    <t>180 40-1211.R00</t>
  </si>
  <si>
    <t xml:space="preserve">Založení trávníku výsevem v rovině </t>
  </si>
  <si>
    <t>m2</t>
  </si>
  <si>
    <t>180 40-2112.R00</t>
  </si>
  <si>
    <t xml:space="preserve">Založení trávníku parkového výsevem svah do 1:2 </t>
  </si>
  <si>
    <t>181 00-6111.R00</t>
  </si>
  <si>
    <t xml:space="preserve">Rozprostření zemin v rovině tl. do 10 cm </t>
  </si>
  <si>
    <t>182 10-1101.R00</t>
  </si>
  <si>
    <t xml:space="preserve">Svahování v zářezech v hor. 1 - 4 </t>
  </si>
  <si>
    <t>005-72400</t>
  </si>
  <si>
    <t xml:space="preserve">Směs travní parková </t>
  </si>
  <si>
    <t>kg</t>
  </si>
  <si>
    <t>2</t>
  </si>
  <si>
    <t>Základy a zvláštní zakládání</t>
  </si>
  <si>
    <t>212 53-1111.RL4</t>
  </si>
  <si>
    <t xml:space="preserve">Výplň odvodňov. trativodů kam. hrubě drcen. 63 mm </t>
  </si>
  <si>
    <t>212 75-5114.RX1</t>
  </si>
  <si>
    <t xml:space="preserve">Trativody z drenážních trubek DN 10 cm PVC </t>
  </si>
  <si>
    <t>m</t>
  </si>
  <si>
    <t>215 90-1101.R00</t>
  </si>
  <si>
    <t xml:space="preserve">Zhutnění pláně na 45MPa </t>
  </si>
  <si>
    <t>5</t>
  </si>
  <si>
    <t>Komunikace</t>
  </si>
  <si>
    <t>5.01</t>
  </si>
  <si>
    <t>Jednovrstvý nátěr (pojivo 0,9kg/m2 kamenivo fr.2-4 , 6 kg/m2)</t>
  </si>
  <si>
    <t>573 11-1114.R00</t>
  </si>
  <si>
    <t xml:space="preserve">Infiltrační asfaltový postřik 2,0kg/m2 </t>
  </si>
  <si>
    <t>564 87-1111.R00</t>
  </si>
  <si>
    <t xml:space="preserve">Štěrkodrť ŠD 250 fr. 0-63 mm </t>
  </si>
  <si>
    <t>5.02</t>
  </si>
  <si>
    <t xml:space="preserve">Obrusná vrstva penetračního makadamu PM90 </t>
  </si>
  <si>
    <t>91</t>
  </si>
  <si>
    <t>Doplňující práce na komunikaci</t>
  </si>
  <si>
    <t>917 86-2111.RT7</t>
  </si>
  <si>
    <t>Osazení stojat. obrub. bet. s opěrou,lože z B 12,5 včetně obrubníku silničního 100/15/25</t>
  </si>
  <si>
    <t>592162117.A</t>
  </si>
  <si>
    <t>Přídlažba silniční vysoká  ABK 50/25/10 bílá Prefa Brno</t>
  </si>
  <si>
    <t>kus</t>
  </si>
  <si>
    <t>99</t>
  </si>
  <si>
    <t>Staveništní přesun hmot</t>
  </si>
  <si>
    <t>998 22-5111.R00</t>
  </si>
  <si>
    <t xml:space="preserve">Přesun hmot, pozemní komunikace, kryt živičný </t>
  </si>
  <si>
    <t>t</t>
  </si>
  <si>
    <t>Kompletační činnost (IČD)</t>
  </si>
  <si>
    <t>Mimostaveništní doprava</t>
  </si>
  <si>
    <t>Oborová přirážka</t>
  </si>
  <si>
    <t>Provoz investora</t>
  </si>
  <si>
    <t>Přesun stavebních kapacit</t>
  </si>
  <si>
    <t>Rezerva rozpočtu</t>
  </si>
  <si>
    <t>Zařízení staveniště</t>
  </si>
  <si>
    <t>Ztížené výrobní podmínky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</si>
</sst>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Rekapitulace!A17</f>
        <v>Kompletační činnost (IČD)</v>
      </c>
      <c r="E14" s="44"/>
      <c r="F14" s="45"/>
      <c r="G14" s="42">
        <f>Rekapitulace!I17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Rekapitulace!A18</f>
        <v>Mimostaveništní doprava</v>
      </c>
      <c r="E15" s="46"/>
      <c r="F15" s="47"/>
      <c r="G15" s="42">
        <f>Rekapitulace!I18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Rekapitulace!A19</f>
        <v>Oborová přirážka</v>
      </c>
      <c r="E16" s="46"/>
      <c r="F16" s="47"/>
      <c r="G16" s="42">
        <f>Rekapitulace!I19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 t="str">
        <f>Rekapitulace!A20</f>
        <v>Provoz investora</v>
      </c>
      <c r="E17" s="46"/>
      <c r="F17" s="47"/>
      <c r="G17" s="42">
        <f>Rekapitulace!I20</f>
        <v>0</v>
      </c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 t="str">
        <f>Rekapitulace!A21</f>
        <v>Přesun stavebních kapacit</v>
      </c>
      <c r="E18" s="46"/>
      <c r="F18" s="47"/>
      <c r="G18" s="42">
        <f>Rekapitulace!I21</f>
        <v>0</v>
      </c>
    </row>
    <row r="19" spans="1:7" ht="15.95" customHeight="1" x14ac:dyDescent="0.2">
      <c r="A19" s="49"/>
      <c r="B19" s="41"/>
      <c r="C19" s="42"/>
      <c r="D19" s="24" t="str">
        <f>Rekapitulace!A22</f>
        <v>Rezerva rozpočtu</v>
      </c>
      <c r="E19" s="46"/>
      <c r="F19" s="47"/>
      <c r="G19" s="42">
        <f>Rekapitulace!I22</f>
        <v>0</v>
      </c>
    </row>
    <row r="20" spans="1:7" ht="15.95" customHeight="1" x14ac:dyDescent="0.2">
      <c r="A20" s="49" t="s">
        <v>27</v>
      </c>
      <c r="B20" s="41"/>
      <c r="C20" s="42">
        <f>HZS</f>
        <v>0</v>
      </c>
      <c r="D20" s="24" t="str">
        <f>Rekapitulace!A23</f>
        <v>Zařízení staveniště</v>
      </c>
      <c r="E20" s="46"/>
      <c r="F20" s="47"/>
      <c r="G20" s="42">
        <f>Rekapitulace!I23</f>
        <v>0</v>
      </c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H25" sqref="H2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Příštpo-kanalizace a ČOV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07 Příjezdová komunikace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1</v>
      </c>
      <c r="B7" s="86" t="str">
        <f>Položky!C7</f>
        <v>Zemní práce</v>
      </c>
      <c r="C7" s="87"/>
      <c r="D7" s="88"/>
      <c r="E7" s="172">
        <f>Položky!BA19</f>
        <v>0</v>
      </c>
      <c r="F7" s="173">
        <f>Položky!BB19</f>
        <v>0</v>
      </c>
      <c r="G7" s="173">
        <f>Položky!BC19</f>
        <v>0</v>
      </c>
      <c r="H7" s="173">
        <f>Položky!BD19</f>
        <v>0</v>
      </c>
      <c r="I7" s="174">
        <f>Položky!BE19</f>
        <v>0</v>
      </c>
    </row>
    <row r="8" spans="1:57" s="11" customFormat="1" x14ac:dyDescent="0.2">
      <c r="A8" s="171" t="str">
        <f>Položky!B20</f>
        <v>2</v>
      </c>
      <c r="B8" s="86" t="str">
        <f>Položky!C20</f>
        <v>Základy a zvláštní zakládání</v>
      </c>
      <c r="C8" s="87"/>
      <c r="D8" s="88"/>
      <c r="E8" s="172">
        <f>Položky!BA24</f>
        <v>0</v>
      </c>
      <c r="F8" s="173">
        <f>Položky!BB24</f>
        <v>0</v>
      </c>
      <c r="G8" s="173">
        <f>Položky!BC24</f>
        <v>0</v>
      </c>
      <c r="H8" s="173">
        <f>Položky!BD24</f>
        <v>0</v>
      </c>
      <c r="I8" s="174">
        <f>Položky!BE24</f>
        <v>0</v>
      </c>
    </row>
    <row r="9" spans="1:57" s="11" customFormat="1" x14ac:dyDescent="0.2">
      <c r="A9" s="171" t="str">
        <f>Položky!B25</f>
        <v>5</v>
      </c>
      <c r="B9" s="86" t="str">
        <f>Položky!C25</f>
        <v>Komunikace</v>
      </c>
      <c r="C9" s="87"/>
      <c r="D9" s="88"/>
      <c r="E9" s="172">
        <f>Položky!BA30</f>
        <v>0</v>
      </c>
      <c r="F9" s="173">
        <f>Položky!BB30</f>
        <v>0</v>
      </c>
      <c r="G9" s="173">
        <f>Položky!BC30</f>
        <v>0</v>
      </c>
      <c r="H9" s="173">
        <f>Položky!BD30</f>
        <v>0</v>
      </c>
      <c r="I9" s="174">
        <f>Položky!BE30</f>
        <v>0</v>
      </c>
    </row>
    <row r="10" spans="1:57" s="11" customFormat="1" x14ac:dyDescent="0.2">
      <c r="A10" s="171" t="str">
        <f>Položky!B31</f>
        <v>91</v>
      </c>
      <c r="B10" s="86" t="str">
        <f>Položky!C31</f>
        <v>Doplňující práce na komunikaci</v>
      </c>
      <c r="C10" s="87"/>
      <c r="D10" s="88"/>
      <c r="E10" s="172">
        <f>Položky!BA34</f>
        <v>0</v>
      </c>
      <c r="F10" s="173">
        <f>Položky!BB34</f>
        <v>0</v>
      </c>
      <c r="G10" s="173">
        <f>Položky!BC34</f>
        <v>0</v>
      </c>
      <c r="H10" s="173">
        <f>Položky!BD34</f>
        <v>0</v>
      </c>
      <c r="I10" s="174">
        <f>Položky!BE34</f>
        <v>0</v>
      </c>
    </row>
    <row r="11" spans="1:57" s="11" customFormat="1" ht="13.5" thickBot="1" x14ac:dyDescent="0.25">
      <c r="A11" s="171" t="str">
        <f>Položky!B35</f>
        <v>99</v>
      </c>
      <c r="B11" s="86" t="str">
        <f>Položky!C35</f>
        <v>Staveništní přesun hmot</v>
      </c>
      <c r="C11" s="87"/>
      <c r="D11" s="88"/>
      <c r="E11" s="172">
        <f>Položky!BA37</f>
        <v>0</v>
      </c>
      <c r="F11" s="173">
        <f>Položky!BB37</f>
        <v>0</v>
      </c>
      <c r="G11" s="173">
        <f>Položky!BC37</f>
        <v>0</v>
      </c>
      <c r="H11" s="173">
        <f>Položky!BD37</f>
        <v>0</v>
      </c>
      <c r="I11" s="174">
        <f>Položky!BE37</f>
        <v>0</v>
      </c>
    </row>
    <row r="12" spans="1:57" s="94" customFormat="1" ht="13.5" thickBot="1" x14ac:dyDescent="0.25">
      <c r="A12" s="89"/>
      <c r="B12" s="81" t="s">
        <v>50</v>
      </c>
      <c r="C12" s="81"/>
      <c r="D12" s="90"/>
      <c r="E12" s="91">
        <f>SUM(E7:E11)</f>
        <v>0</v>
      </c>
      <c r="F12" s="92">
        <f>SUM(F7:F11)</f>
        <v>0</v>
      </c>
      <c r="G12" s="92">
        <f>SUM(G7:G11)</f>
        <v>0</v>
      </c>
      <c r="H12" s="92">
        <f>SUM(H7:H11)</f>
        <v>0</v>
      </c>
      <c r="I12" s="93">
        <f>SUM(I7:I11)</f>
        <v>0</v>
      </c>
    </row>
    <row r="13" spans="1:57" x14ac:dyDescent="0.2">
      <c r="A13" s="87"/>
      <c r="B13" s="87"/>
      <c r="C13" s="87"/>
      <c r="D13" s="87"/>
      <c r="E13" s="87"/>
      <c r="F13" s="87"/>
      <c r="G13" s="87"/>
      <c r="H13" s="87"/>
      <c r="I13" s="87"/>
    </row>
    <row r="14" spans="1:57" ht="19.5" customHeight="1" x14ac:dyDescent="0.25">
      <c r="A14" s="95" t="s">
        <v>51</v>
      </c>
      <c r="B14" s="95"/>
      <c r="C14" s="95"/>
      <c r="D14" s="95"/>
      <c r="E14" s="95"/>
      <c r="F14" s="95"/>
      <c r="G14" s="96"/>
      <c r="H14" s="95"/>
      <c r="I14" s="95"/>
      <c r="BA14" s="30"/>
      <c r="BB14" s="30"/>
      <c r="BC14" s="30"/>
      <c r="BD14" s="30"/>
      <c r="BE14" s="30"/>
    </row>
    <row r="15" spans="1:57" ht="13.5" thickBot="1" x14ac:dyDescent="0.25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">
      <c r="A16" s="98" t="s">
        <v>52</v>
      </c>
      <c r="B16" s="99"/>
      <c r="C16" s="99"/>
      <c r="D16" s="100"/>
      <c r="E16" s="101" t="s">
        <v>53</v>
      </c>
      <c r="F16" s="102" t="s">
        <v>54</v>
      </c>
      <c r="G16" s="103" t="s">
        <v>55</v>
      </c>
      <c r="H16" s="104"/>
      <c r="I16" s="105" t="s">
        <v>53</v>
      </c>
    </row>
    <row r="17" spans="1:53" x14ac:dyDescent="0.2">
      <c r="A17" s="106" t="s">
        <v>127</v>
      </c>
      <c r="B17" s="107"/>
      <c r="C17" s="107"/>
      <c r="D17" s="108"/>
      <c r="E17" s="109"/>
      <c r="F17" s="110">
        <v>0</v>
      </c>
      <c r="G17" s="111">
        <f t="shared" ref="G17:G24" si="0">CHOOSE(BA17+1,HSV+PSV,HSV+PSV+Mont,HSV+PSV+Dodavka+Mont,HSV,PSV,Mont,Dodavka,Mont+Dodavka,0)</f>
        <v>0</v>
      </c>
      <c r="H17" s="112"/>
      <c r="I17" s="113">
        <f t="shared" ref="I17:I24" si="1">E17+F17*G17/100</f>
        <v>0</v>
      </c>
      <c r="BA17">
        <v>0</v>
      </c>
    </row>
    <row r="18" spans="1:53" x14ac:dyDescent="0.2">
      <c r="A18" s="106" t="s">
        <v>128</v>
      </c>
      <c r="B18" s="107"/>
      <c r="C18" s="107"/>
      <c r="D18" s="108"/>
      <c r="E18" s="109"/>
      <c r="F18" s="110">
        <v>0</v>
      </c>
      <c r="G18" s="111">
        <f t="shared" si="0"/>
        <v>0</v>
      </c>
      <c r="H18" s="112"/>
      <c r="I18" s="113">
        <f t="shared" si="1"/>
        <v>0</v>
      </c>
      <c r="BA18">
        <v>0</v>
      </c>
    </row>
    <row r="19" spans="1:53" x14ac:dyDescent="0.2">
      <c r="A19" s="106" t="s">
        <v>129</v>
      </c>
      <c r="B19" s="107"/>
      <c r="C19" s="107"/>
      <c r="D19" s="108"/>
      <c r="E19" s="109"/>
      <c r="F19" s="110">
        <v>0</v>
      </c>
      <c r="G19" s="111">
        <f t="shared" si="0"/>
        <v>0</v>
      </c>
      <c r="H19" s="112"/>
      <c r="I19" s="113">
        <f t="shared" si="1"/>
        <v>0</v>
      </c>
      <c r="BA19">
        <v>0</v>
      </c>
    </row>
    <row r="20" spans="1:53" x14ac:dyDescent="0.2">
      <c r="A20" s="106" t="s">
        <v>130</v>
      </c>
      <c r="B20" s="107"/>
      <c r="C20" s="107"/>
      <c r="D20" s="108"/>
      <c r="E20" s="109"/>
      <c r="F20" s="110">
        <v>0</v>
      </c>
      <c r="G20" s="111">
        <f t="shared" si="0"/>
        <v>0</v>
      </c>
      <c r="H20" s="112"/>
      <c r="I20" s="113">
        <f t="shared" si="1"/>
        <v>0</v>
      </c>
      <c r="BA20">
        <v>0</v>
      </c>
    </row>
    <row r="21" spans="1:53" x14ac:dyDescent="0.2">
      <c r="A21" s="106" t="s">
        <v>131</v>
      </c>
      <c r="B21" s="107"/>
      <c r="C21" s="107"/>
      <c r="D21" s="108"/>
      <c r="E21" s="109"/>
      <c r="F21" s="110">
        <v>0</v>
      </c>
      <c r="G21" s="111">
        <f t="shared" si="0"/>
        <v>0</v>
      </c>
      <c r="H21" s="112"/>
      <c r="I21" s="113">
        <f t="shared" si="1"/>
        <v>0</v>
      </c>
      <c r="BA21">
        <v>0</v>
      </c>
    </row>
    <row r="22" spans="1:53" x14ac:dyDescent="0.2">
      <c r="A22" s="106" t="s">
        <v>132</v>
      </c>
      <c r="B22" s="107"/>
      <c r="C22" s="107"/>
      <c r="D22" s="108"/>
      <c r="E22" s="109"/>
      <c r="F22" s="110">
        <v>0</v>
      </c>
      <c r="G22" s="111">
        <f t="shared" si="0"/>
        <v>0</v>
      </c>
      <c r="H22" s="112"/>
      <c r="I22" s="113">
        <f t="shared" si="1"/>
        <v>0</v>
      </c>
      <c r="BA22">
        <v>0</v>
      </c>
    </row>
    <row r="23" spans="1:53" x14ac:dyDescent="0.2">
      <c r="A23" s="106" t="s">
        <v>133</v>
      </c>
      <c r="B23" s="107"/>
      <c r="C23" s="107"/>
      <c r="D23" s="108"/>
      <c r="E23" s="109"/>
      <c r="F23" s="110">
        <v>0</v>
      </c>
      <c r="G23" s="111">
        <f t="shared" si="0"/>
        <v>0</v>
      </c>
      <c r="H23" s="112"/>
      <c r="I23" s="113">
        <f t="shared" si="1"/>
        <v>0</v>
      </c>
      <c r="BA23">
        <v>0</v>
      </c>
    </row>
    <row r="24" spans="1:53" x14ac:dyDescent="0.2">
      <c r="A24" s="106" t="s">
        <v>134</v>
      </c>
      <c r="B24" s="107"/>
      <c r="C24" s="107"/>
      <c r="D24" s="108"/>
      <c r="E24" s="109"/>
      <c r="F24" s="110">
        <v>0</v>
      </c>
      <c r="G24" s="111">
        <f t="shared" si="0"/>
        <v>0</v>
      </c>
      <c r="H24" s="112"/>
      <c r="I24" s="113">
        <f t="shared" si="1"/>
        <v>0</v>
      </c>
      <c r="BA24">
        <v>0</v>
      </c>
    </row>
    <row r="25" spans="1:53" ht="13.5" thickBot="1" x14ac:dyDescent="0.25">
      <c r="A25" s="114"/>
      <c r="B25" s="115" t="s">
        <v>56</v>
      </c>
      <c r="C25" s="116"/>
      <c r="D25" s="117"/>
      <c r="E25" s="118"/>
      <c r="F25" s="119"/>
      <c r="G25" s="119"/>
      <c r="H25" s="188">
        <f>SUM(I17:I24)</f>
        <v>0</v>
      </c>
      <c r="I25" s="189"/>
    </row>
    <row r="26" spans="1:53" x14ac:dyDescent="0.2">
      <c r="A26" s="97"/>
      <c r="B26" s="97"/>
      <c r="C26" s="97"/>
      <c r="D26" s="97"/>
      <c r="E26" s="97"/>
      <c r="F26" s="97"/>
      <c r="G26" s="97"/>
      <c r="H26" s="97"/>
      <c r="I26" s="97"/>
    </row>
    <row r="27" spans="1:53" x14ac:dyDescent="0.2">
      <c r="B27" s="94"/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</sheetData>
  <mergeCells count="4">
    <mergeCell ref="A1:B1"/>
    <mergeCell ref="A2:B2"/>
    <mergeCell ref="G2:I2"/>
    <mergeCell ref="H25:I2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0"/>
  <sheetViews>
    <sheetView showGridLines="0" showZeros="0" zoomScaleNormal="100" workbookViewId="0">
      <selection activeCell="F16" sqref="F16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Příštpo-kanalizace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07 Příjezdová komunikace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124.9</v>
      </c>
      <c r="F8" s="155">
        <v>0</v>
      </c>
      <c r="G8" s="156">
        <f t="shared" ref="G8:G18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18" si="1">IF(AZ8=1,G8,0)</f>
        <v>0</v>
      </c>
      <c r="BB8" s="123">
        <f t="shared" ref="BB8:BB18" si="2">IF(AZ8=2,G8,0)</f>
        <v>0</v>
      </c>
      <c r="BC8" s="123">
        <f t="shared" ref="BC8:BC18" si="3">IF(AZ8=3,G8,0)</f>
        <v>0</v>
      </c>
      <c r="BD8" s="123">
        <f t="shared" ref="BD8:BD18" si="4">IF(AZ8=4,G8,0)</f>
        <v>0</v>
      </c>
      <c r="BE8" s="123">
        <f t="shared" ref="BE8:BE18" si="5">IF(AZ8=5,G8,0)</f>
        <v>0</v>
      </c>
      <c r="CZ8" s="123">
        <v>0</v>
      </c>
    </row>
    <row r="9" spans="1:104" x14ac:dyDescent="0.2">
      <c r="A9" s="151">
        <v>2</v>
      </c>
      <c r="B9" s="152" t="s">
        <v>74</v>
      </c>
      <c r="C9" s="153" t="s">
        <v>75</v>
      </c>
      <c r="D9" s="154" t="s">
        <v>73</v>
      </c>
      <c r="E9" s="155">
        <v>127.398</v>
      </c>
      <c r="F9" s="155">
        <v>0</v>
      </c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x14ac:dyDescent="0.2">
      <c r="A10" s="151">
        <v>3</v>
      </c>
      <c r="B10" s="152" t="s">
        <v>76</v>
      </c>
      <c r="C10" s="153" t="s">
        <v>77</v>
      </c>
      <c r="D10" s="154" t="s">
        <v>73</v>
      </c>
      <c r="E10" s="155">
        <v>18.734999999999999</v>
      </c>
      <c r="F10" s="155">
        <v>0</v>
      </c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 x14ac:dyDescent="0.2">
      <c r="A11" s="151">
        <v>4</v>
      </c>
      <c r="B11" s="152" t="s">
        <v>78</v>
      </c>
      <c r="C11" s="153" t="s">
        <v>79</v>
      </c>
      <c r="D11" s="154" t="s">
        <v>73</v>
      </c>
      <c r="E11" s="155">
        <v>143.63</v>
      </c>
      <c r="F11" s="155">
        <v>0</v>
      </c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x14ac:dyDescent="0.2">
      <c r="A12" s="151">
        <v>5</v>
      </c>
      <c r="B12" s="152" t="s">
        <v>80</v>
      </c>
      <c r="C12" s="153" t="s">
        <v>81</v>
      </c>
      <c r="D12" s="154" t="s">
        <v>73</v>
      </c>
      <c r="E12" s="155">
        <v>143.63</v>
      </c>
      <c r="F12" s="155">
        <v>0</v>
      </c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x14ac:dyDescent="0.2">
      <c r="A13" s="151">
        <v>6</v>
      </c>
      <c r="B13" s="152" t="s">
        <v>82</v>
      </c>
      <c r="C13" s="153" t="s">
        <v>83</v>
      </c>
      <c r="D13" s="154" t="s">
        <v>73</v>
      </c>
      <c r="E13" s="155">
        <v>143.63</v>
      </c>
      <c r="F13" s="155">
        <v>0</v>
      </c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x14ac:dyDescent="0.2">
      <c r="A14" s="151">
        <v>7</v>
      </c>
      <c r="B14" s="152" t="s">
        <v>84</v>
      </c>
      <c r="C14" s="153" t="s">
        <v>85</v>
      </c>
      <c r="D14" s="154" t="s">
        <v>86</v>
      </c>
      <c r="E14" s="155">
        <v>249.8</v>
      </c>
      <c r="F14" s="155">
        <v>0</v>
      </c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7</v>
      </c>
      <c r="AZ14" s="123">
        <v>1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 x14ac:dyDescent="0.2">
      <c r="A15" s="151">
        <v>8</v>
      </c>
      <c r="B15" s="152" t="s">
        <v>87</v>
      </c>
      <c r="C15" s="153" t="s">
        <v>88</v>
      </c>
      <c r="D15" s="154" t="s">
        <v>86</v>
      </c>
      <c r="E15" s="155">
        <v>249.8</v>
      </c>
      <c r="F15" s="155">
        <v>0</v>
      </c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8</v>
      </c>
      <c r="AZ15" s="123">
        <v>1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 x14ac:dyDescent="0.2">
      <c r="A16" s="151">
        <v>9</v>
      </c>
      <c r="B16" s="152" t="s">
        <v>89</v>
      </c>
      <c r="C16" s="153" t="s">
        <v>90</v>
      </c>
      <c r="D16" s="154" t="s">
        <v>86</v>
      </c>
      <c r="E16" s="155">
        <v>249.8</v>
      </c>
      <c r="F16" s="155"/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9</v>
      </c>
      <c r="AZ16" s="123">
        <v>1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x14ac:dyDescent="0.2">
      <c r="A17" s="151">
        <v>10</v>
      </c>
      <c r="B17" s="152" t="s">
        <v>91</v>
      </c>
      <c r="C17" s="153" t="s">
        <v>92</v>
      </c>
      <c r="D17" s="154" t="s">
        <v>86</v>
      </c>
      <c r="E17" s="155">
        <v>7.0000000000000007E-2</v>
      </c>
      <c r="F17" s="155">
        <v>0</v>
      </c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10</v>
      </c>
      <c r="AZ17" s="123">
        <v>1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x14ac:dyDescent="0.2">
      <c r="A18" s="151">
        <v>11</v>
      </c>
      <c r="B18" s="152" t="s">
        <v>93</v>
      </c>
      <c r="C18" s="153" t="s">
        <v>94</v>
      </c>
      <c r="D18" s="154" t="s">
        <v>95</v>
      </c>
      <c r="E18" s="155">
        <v>7.4939999999999998</v>
      </c>
      <c r="F18" s="155">
        <v>0</v>
      </c>
      <c r="G18" s="156">
        <f t="shared" si="0"/>
        <v>0</v>
      </c>
      <c r="O18" s="150">
        <v>2</v>
      </c>
      <c r="AA18" s="123">
        <v>12</v>
      </c>
      <c r="AB18" s="123">
        <v>1</v>
      </c>
      <c r="AC18" s="123">
        <v>11</v>
      </c>
      <c r="AZ18" s="123">
        <v>1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0</v>
      </c>
    </row>
    <row r="19" spans="1:104" x14ac:dyDescent="0.2">
      <c r="A19" s="157"/>
      <c r="B19" s="158" t="s">
        <v>68</v>
      </c>
      <c r="C19" s="159" t="str">
        <f>CONCATENATE(B7," ",C7)</f>
        <v>1 Zemní práce</v>
      </c>
      <c r="D19" s="157"/>
      <c r="E19" s="160"/>
      <c r="F19" s="160"/>
      <c r="G19" s="161">
        <f>SUM(G7:G18)</f>
        <v>0</v>
      </c>
      <c r="O19" s="150">
        <v>4</v>
      </c>
      <c r="BA19" s="162">
        <f>SUM(BA7:BA18)</f>
        <v>0</v>
      </c>
      <c r="BB19" s="162">
        <f>SUM(BB7:BB18)</f>
        <v>0</v>
      </c>
      <c r="BC19" s="162">
        <f>SUM(BC7:BC18)</f>
        <v>0</v>
      </c>
      <c r="BD19" s="162">
        <f>SUM(BD7:BD18)</f>
        <v>0</v>
      </c>
      <c r="BE19" s="162">
        <f>SUM(BE7:BE18)</f>
        <v>0</v>
      </c>
    </row>
    <row r="20" spans="1:104" x14ac:dyDescent="0.2">
      <c r="A20" s="143" t="s">
        <v>65</v>
      </c>
      <c r="B20" s="144" t="s">
        <v>96</v>
      </c>
      <c r="C20" s="145" t="s">
        <v>97</v>
      </c>
      <c r="D20" s="146"/>
      <c r="E20" s="147"/>
      <c r="F20" s="147"/>
      <c r="G20" s="148"/>
      <c r="H20" s="149"/>
      <c r="I20" s="149"/>
      <c r="O20" s="150">
        <v>1</v>
      </c>
    </row>
    <row r="21" spans="1:104" x14ac:dyDescent="0.2">
      <c r="A21" s="151">
        <v>12</v>
      </c>
      <c r="B21" s="152" t="s">
        <v>98</v>
      </c>
      <c r="C21" s="153" t="s">
        <v>99</v>
      </c>
      <c r="D21" s="154" t="s">
        <v>73</v>
      </c>
      <c r="E21" s="155">
        <v>18.734999999999999</v>
      </c>
      <c r="F21" s="155">
        <v>0</v>
      </c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12</v>
      </c>
      <c r="AZ21" s="123">
        <v>1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0</v>
      </c>
    </row>
    <row r="22" spans="1:104" x14ac:dyDescent="0.2">
      <c r="A22" s="151">
        <v>13</v>
      </c>
      <c r="B22" s="152" t="s">
        <v>100</v>
      </c>
      <c r="C22" s="153" t="s">
        <v>101</v>
      </c>
      <c r="D22" s="154" t="s">
        <v>102</v>
      </c>
      <c r="E22" s="155">
        <v>124.9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13</v>
      </c>
      <c r="AZ22" s="123">
        <v>1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0</v>
      </c>
    </row>
    <row r="23" spans="1:104" x14ac:dyDescent="0.2">
      <c r="A23" s="151">
        <v>14</v>
      </c>
      <c r="B23" s="152" t="s">
        <v>103</v>
      </c>
      <c r="C23" s="153" t="s">
        <v>104</v>
      </c>
      <c r="D23" s="154" t="s">
        <v>86</v>
      </c>
      <c r="E23" s="155">
        <v>416.59249999999997</v>
      </c>
      <c r="F23" s="155">
        <v>0</v>
      </c>
      <c r="G23" s="156">
        <f>E23*F23</f>
        <v>0</v>
      </c>
      <c r="O23" s="150">
        <v>2</v>
      </c>
      <c r="AA23" s="123">
        <v>12</v>
      </c>
      <c r="AB23" s="123">
        <v>0</v>
      </c>
      <c r="AC23" s="123">
        <v>14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0</v>
      </c>
    </row>
    <row r="24" spans="1:104" x14ac:dyDescent="0.2">
      <c r="A24" s="157"/>
      <c r="B24" s="158" t="s">
        <v>68</v>
      </c>
      <c r="C24" s="159" t="str">
        <f>CONCATENATE(B20," ",C20)</f>
        <v>2 Základy a zvláštní zakládání</v>
      </c>
      <c r="D24" s="157"/>
      <c r="E24" s="160"/>
      <c r="F24" s="160"/>
      <c r="G24" s="161">
        <f>SUM(G20:G23)</f>
        <v>0</v>
      </c>
      <c r="O24" s="150">
        <v>4</v>
      </c>
      <c r="BA24" s="162">
        <f>SUM(BA20:BA23)</f>
        <v>0</v>
      </c>
      <c r="BB24" s="162">
        <f>SUM(BB20:BB23)</f>
        <v>0</v>
      </c>
      <c r="BC24" s="162">
        <f>SUM(BC20:BC23)</f>
        <v>0</v>
      </c>
      <c r="BD24" s="162">
        <f>SUM(BD20:BD23)</f>
        <v>0</v>
      </c>
      <c r="BE24" s="162">
        <f>SUM(BE20:BE23)</f>
        <v>0</v>
      </c>
    </row>
    <row r="25" spans="1:104" x14ac:dyDescent="0.2">
      <c r="A25" s="143" t="s">
        <v>65</v>
      </c>
      <c r="B25" s="144" t="s">
        <v>105</v>
      </c>
      <c r="C25" s="145" t="s">
        <v>106</v>
      </c>
      <c r="D25" s="146"/>
      <c r="E25" s="147"/>
      <c r="F25" s="147"/>
      <c r="G25" s="148"/>
      <c r="H25" s="149"/>
      <c r="I25" s="149"/>
      <c r="O25" s="150">
        <v>1</v>
      </c>
    </row>
    <row r="26" spans="1:104" ht="22.5" x14ac:dyDescent="0.2">
      <c r="A26" s="151">
        <v>15</v>
      </c>
      <c r="B26" s="152" t="s">
        <v>107</v>
      </c>
      <c r="C26" s="153" t="s">
        <v>108</v>
      </c>
      <c r="D26" s="154" t="s">
        <v>86</v>
      </c>
      <c r="E26" s="155">
        <v>397.85750000000002</v>
      </c>
      <c r="F26" s="155">
        <v>0</v>
      </c>
      <c r="G26" s="156">
        <f>E26*F26</f>
        <v>0</v>
      </c>
      <c r="O26" s="150">
        <v>2</v>
      </c>
      <c r="AA26" s="123">
        <v>12</v>
      </c>
      <c r="AB26" s="123">
        <v>0</v>
      </c>
      <c r="AC26" s="123">
        <v>15</v>
      </c>
      <c r="AZ26" s="123">
        <v>1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0</v>
      </c>
    </row>
    <row r="27" spans="1:104" x14ac:dyDescent="0.2">
      <c r="A27" s="151">
        <v>16</v>
      </c>
      <c r="B27" s="152" t="s">
        <v>109</v>
      </c>
      <c r="C27" s="153" t="s">
        <v>110</v>
      </c>
      <c r="D27" s="154" t="s">
        <v>86</v>
      </c>
      <c r="E27" s="155">
        <v>795.71500000000003</v>
      </c>
      <c r="F27" s="155">
        <v>0</v>
      </c>
      <c r="G27" s="156">
        <f>E27*F27</f>
        <v>0</v>
      </c>
      <c r="O27" s="150">
        <v>2</v>
      </c>
      <c r="AA27" s="123">
        <v>12</v>
      </c>
      <c r="AB27" s="123">
        <v>0</v>
      </c>
      <c r="AC27" s="123">
        <v>16</v>
      </c>
      <c r="AZ27" s="123">
        <v>1</v>
      </c>
      <c r="BA27" s="123">
        <f>IF(AZ27=1,G27,0)</f>
        <v>0</v>
      </c>
      <c r="BB27" s="123">
        <f>IF(AZ27=2,G27,0)</f>
        <v>0</v>
      </c>
      <c r="BC27" s="123">
        <f>IF(AZ27=3,G27,0)</f>
        <v>0</v>
      </c>
      <c r="BD27" s="123">
        <f>IF(AZ27=4,G27,0)</f>
        <v>0</v>
      </c>
      <c r="BE27" s="123">
        <f>IF(AZ27=5,G27,0)</f>
        <v>0</v>
      </c>
      <c r="CZ27" s="123">
        <v>0</v>
      </c>
    </row>
    <row r="28" spans="1:104" x14ac:dyDescent="0.2">
      <c r="A28" s="151">
        <v>17</v>
      </c>
      <c r="B28" s="152" t="s">
        <v>111</v>
      </c>
      <c r="C28" s="153" t="s">
        <v>112</v>
      </c>
      <c r="D28" s="154" t="s">
        <v>86</v>
      </c>
      <c r="E28" s="155">
        <v>417.75040000000001</v>
      </c>
      <c r="F28" s="155">
        <v>0</v>
      </c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17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</v>
      </c>
    </row>
    <row r="29" spans="1:104" x14ac:dyDescent="0.2">
      <c r="A29" s="151">
        <v>18</v>
      </c>
      <c r="B29" s="152" t="s">
        <v>113</v>
      </c>
      <c r="C29" s="153" t="s">
        <v>114</v>
      </c>
      <c r="D29" s="154" t="s">
        <v>86</v>
      </c>
      <c r="E29" s="155">
        <v>397.85750000000002</v>
      </c>
      <c r="F29" s="155">
        <v>0</v>
      </c>
      <c r="G29" s="156">
        <f>E29*F29</f>
        <v>0</v>
      </c>
      <c r="O29" s="150">
        <v>2</v>
      </c>
      <c r="AA29" s="123">
        <v>12</v>
      </c>
      <c r="AB29" s="123">
        <v>0</v>
      </c>
      <c r="AC29" s="123">
        <v>18</v>
      </c>
      <c r="AZ29" s="123">
        <v>1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</v>
      </c>
    </row>
    <row r="30" spans="1:104" x14ac:dyDescent="0.2">
      <c r="A30" s="157"/>
      <c r="B30" s="158" t="s">
        <v>68</v>
      </c>
      <c r="C30" s="159" t="str">
        <f>CONCATENATE(B25," ",C25)</f>
        <v>5 Komunikace</v>
      </c>
      <c r="D30" s="157"/>
      <c r="E30" s="160"/>
      <c r="F30" s="160"/>
      <c r="G30" s="161">
        <f>SUM(G25:G29)</f>
        <v>0</v>
      </c>
      <c r="O30" s="150">
        <v>4</v>
      </c>
      <c r="BA30" s="162">
        <f>SUM(BA25:BA29)</f>
        <v>0</v>
      </c>
      <c r="BB30" s="162">
        <f>SUM(BB25:BB29)</f>
        <v>0</v>
      </c>
      <c r="BC30" s="162">
        <f>SUM(BC25:BC29)</f>
        <v>0</v>
      </c>
      <c r="BD30" s="162">
        <f>SUM(BD25:BD29)</f>
        <v>0</v>
      </c>
      <c r="BE30" s="162">
        <f>SUM(BE25:BE29)</f>
        <v>0</v>
      </c>
    </row>
    <row r="31" spans="1:104" x14ac:dyDescent="0.2">
      <c r="A31" s="143" t="s">
        <v>65</v>
      </c>
      <c r="B31" s="144" t="s">
        <v>115</v>
      </c>
      <c r="C31" s="145" t="s">
        <v>116</v>
      </c>
      <c r="D31" s="146"/>
      <c r="E31" s="147"/>
      <c r="F31" s="147"/>
      <c r="G31" s="148"/>
      <c r="H31" s="149"/>
      <c r="I31" s="149"/>
      <c r="O31" s="150">
        <v>1</v>
      </c>
    </row>
    <row r="32" spans="1:104" ht="22.5" x14ac:dyDescent="0.2">
      <c r="A32" s="151">
        <v>19</v>
      </c>
      <c r="B32" s="152" t="s">
        <v>117</v>
      </c>
      <c r="C32" s="153" t="s">
        <v>118</v>
      </c>
      <c r="D32" s="154" t="s">
        <v>102</v>
      </c>
      <c r="E32" s="155">
        <v>255.7</v>
      </c>
      <c r="F32" s="155">
        <v>0</v>
      </c>
      <c r="G32" s="156">
        <f>E32*F32</f>
        <v>0</v>
      </c>
      <c r="O32" s="150">
        <v>2</v>
      </c>
      <c r="AA32" s="123">
        <v>12</v>
      </c>
      <c r="AB32" s="123">
        <v>0</v>
      </c>
      <c r="AC32" s="123">
        <v>19</v>
      </c>
      <c r="AZ32" s="123">
        <v>1</v>
      </c>
      <c r="BA32" s="123">
        <f>IF(AZ32=1,G32,0)</f>
        <v>0</v>
      </c>
      <c r="BB32" s="123">
        <f>IF(AZ32=2,G32,0)</f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0</v>
      </c>
    </row>
    <row r="33" spans="1:104" x14ac:dyDescent="0.2">
      <c r="A33" s="151">
        <v>20</v>
      </c>
      <c r="B33" s="152" t="s">
        <v>119</v>
      </c>
      <c r="C33" s="153" t="s">
        <v>120</v>
      </c>
      <c r="D33" s="154" t="s">
        <v>121</v>
      </c>
      <c r="E33" s="155">
        <v>536.97</v>
      </c>
      <c r="F33" s="155">
        <v>0</v>
      </c>
      <c r="G33" s="156">
        <f>E33*F33</f>
        <v>0</v>
      </c>
      <c r="O33" s="150">
        <v>2</v>
      </c>
      <c r="AA33" s="123">
        <v>12</v>
      </c>
      <c r="AB33" s="123">
        <v>0</v>
      </c>
      <c r="AC33" s="123">
        <v>20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0</v>
      </c>
    </row>
    <row r="34" spans="1:104" x14ac:dyDescent="0.2">
      <c r="A34" s="157"/>
      <c r="B34" s="158" t="s">
        <v>68</v>
      </c>
      <c r="C34" s="159" t="str">
        <f>CONCATENATE(B31," ",C31)</f>
        <v>91 Doplňující práce na komunikaci</v>
      </c>
      <c r="D34" s="157"/>
      <c r="E34" s="160"/>
      <c r="F34" s="160"/>
      <c r="G34" s="161">
        <f>SUM(G31:G33)</f>
        <v>0</v>
      </c>
      <c r="O34" s="150">
        <v>4</v>
      </c>
      <c r="BA34" s="162">
        <f>SUM(BA31:BA33)</f>
        <v>0</v>
      </c>
      <c r="BB34" s="162">
        <f>SUM(BB31:BB33)</f>
        <v>0</v>
      </c>
      <c r="BC34" s="162">
        <f>SUM(BC31:BC33)</f>
        <v>0</v>
      </c>
      <c r="BD34" s="162">
        <f>SUM(BD31:BD33)</f>
        <v>0</v>
      </c>
      <c r="BE34" s="162">
        <f>SUM(BE31:BE33)</f>
        <v>0</v>
      </c>
    </row>
    <row r="35" spans="1:104" x14ac:dyDescent="0.2">
      <c r="A35" s="143" t="s">
        <v>65</v>
      </c>
      <c r="B35" s="144" t="s">
        <v>122</v>
      </c>
      <c r="C35" s="145" t="s">
        <v>123</v>
      </c>
      <c r="D35" s="146"/>
      <c r="E35" s="147"/>
      <c r="F35" s="147"/>
      <c r="G35" s="148"/>
      <c r="H35" s="149"/>
      <c r="I35" s="149"/>
      <c r="O35" s="150">
        <v>1</v>
      </c>
    </row>
    <row r="36" spans="1:104" x14ac:dyDescent="0.2">
      <c r="A36" s="151">
        <v>21</v>
      </c>
      <c r="B36" s="152" t="s">
        <v>124</v>
      </c>
      <c r="C36" s="153" t="s">
        <v>125</v>
      </c>
      <c r="D36" s="154" t="s">
        <v>126</v>
      </c>
      <c r="E36" s="155">
        <v>435.60500000000002</v>
      </c>
      <c r="F36" s="155">
        <v>0</v>
      </c>
      <c r="G36" s="156">
        <f>E36*F36</f>
        <v>0</v>
      </c>
      <c r="O36" s="150">
        <v>2</v>
      </c>
      <c r="AA36" s="123">
        <v>12</v>
      </c>
      <c r="AB36" s="123">
        <v>0</v>
      </c>
      <c r="AC36" s="123">
        <v>21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0</v>
      </c>
    </row>
    <row r="37" spans="1:104" x14ac:dyDescent="0.2">
      <c r="A37" s="157"/>
      <c r="B37" s="158" t="s">
        <v>68</v>
      </c>
      <c r="C37" s="159" t="str">
        <f>CONCATENATE(B35," ",C35)</f>
        <v>99 Staveništní přesun hmot</v>
      </c>
      <c r="D37" s="157"/>
      <c r="E37" s="160"/>
      <c r="F37" s="160"/>
      <c r="G37" s="161">
        <f>SUM(G35:G36)</f>
        <v>0</v>
      </c>
      <c r="O37" s="150">
        <v>4</v>
      </c>
      <c r="BA37" s="162">
        <f>SUM(BA35:BA36)</f>
        <v>0</v>
      </c>
      <c r="BB37" s="162">
        <f>SUM(BB35:BB36)</f>
        <v>0</v>
      </c>
      <c r="BC37" s="162">
        <f>SUM(BC35:BC36)</f>
        <v>0</v>
      </c>
      <c r="BD37" s="162">
        <f>SUM(BD35:BD36)</f>
        <v>0</v>
      </c>
      <c r="BE37" s="162">
        <f>SUM(BE35:BE36)</f>
        <v>0</v>
      </c>
    </row>
    <row r="38" spans="1:104" x14ac:dyDescent="0.2">
      <c r="A38" s="124"/>
      <c r="B38" s="124"/>
      <c r="C38" s="124"/>
      <c r="D38" s="124"/>
      <c r="E38" s="124"/>
      <c r="F38" s="124"/>
      <c r="G38" s="124"/>
    </row>
    <row r="39" spans="1:104" x14ac:dyDescent="0.2">
      <c r="E39" s="123"/>
    </row>
    <row r="40" spans="1:104" x14ac:dyDescent="0.2">
      <c r="E40" s="123"/>
    </row>
    <row r="41" spans="1:104" x14ac:dyDescent="0.2">
      <c r="E41" s="123"/>
    </row>
    <row r="42" spans="1:104" x14ac:dyDescent="0.2">
      <c r="E42" s="123"/>
    </row>
    <row r="43" spans="1:104" x14ac:dyDescent="0.2">
      <c r="E43" s="123"/>
    </row>
    <row r="44" spans="1:104" x14ac:dyDescent="0.2">
      <c r="E44" s="123"/>
    </row>
    <row r="45" spans="1:104" x14ac:dyDescent="0.2">
      <c r="E45" s="123"/>
    </row>
    <row r="46" spans="1:104" x14ac:dyDescent="0.2">
      <c r="E46" s="123"/>
    </row>
    <row r="47" spans="1:104" x14ac:dyDescent="0.2">
      <c r="E47" s="123"/>
    </row>
    <row r="48" spans="1:104" x14ac:dyDescent="0.2">
      <c r="E48" s="123"/>
    </row>
    <row r="49" spans="1:7" x14ac:dyDescent="0.2">
      <c r="E49" s="123"/>
    </row>
    <row r="50" spans="1:7" x14ac:dyDescent="0.2">
      <c r="E50" s="123"/>
    </row>
    <row r="51" spans="1:7" x14ac:dyDescent="0.2">
      <c r="E51" s="123"/>
    </row>
    <row r="52" spans="1:7" x14ac:dyDescent="0.2">
      <c r="E52" s="123"/>
    </row>
    <row r="53" spans="1:7" x14ac:dyDescent="0.2">
      <c r="E53" s="123"/>
    </row>
    <row r="54" spans="1:7" x14ac:dyDescent="0.2">
      <c r="E54" s="123"/>
    </row>
    <row r="55" spans="1:7" x14ac:dyDescent="0.2">
      <c r="E55" s="123"/>
    </row>
    <row r="56" spans="1:7" x14ac:dyDescent="0.2">
      <c r="E56" s="123"/>
    </row>
    <row r="57" spans="1:7" x14ac:dyDescent="0.2">
      <c r="E57" s="123"/>
    </row>
    <row r="58" spans="1:7" x14ac:dyDescent="0.2">
      <c r="E58" s="123"/>
    </row>
    <row r="59" spans="1:7" x14ac:dyDescent="0.2">
      <c r="E59" s="123"/>
    </row>
    <row r="60" spans="1:7" x14ac:dyDescent="0.2">
      <c r="E60" s="123"/>
    </row>
    <row r="61" spans="1:7" x14ac:dyDescent="0.2">
      <c r="A61" s="163"/>
      <c r="B61" s="163"/>
      <c r="C61" s="163"/>
      <c r="D61" s="163"/>
      <c r="E61" s="163"/>
      <c r="F61" s="163"/>
      <c r="G61" s="163"/>
    </row>
    <row r="62" spans="1:7" x14ac:dyDescent="0.2">
      <c r="A62" s="163"/>
      <c r="B62" s="163"/>
      <c r="C62" s="163"/>
      <c r="D62" s="163"/>
      <c r="E62" s="163"/>
      <c r="F62" s="163"/>
      <c r="G62" s="163"/>
    </row>
    <row r="63" spans="1:7" x14ac:dyDescent="0.2">
      <c r="A63" s="163"/>
      <c r="B63" s="163"/>
      <c r="C63" s="163"/>
      <c r="D63" s="163"/>
      <c r="E63" s="163"/>
      <c r="F63" s="163"/>
      <c r="G63" s="163"/>
    </row>
    <row r="64" spans="1:7" x14ac:dyDescent="0.2">
      <c r="A64" s="163"/>
      <c r="B64" s="163"/>
      <c r="C64" s="163"/>
      <c r="D64" s="163"/>
      <c r="E64" s="163"/>
      <c r="F64" s="163"/>
      <c r="G64" s="16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5" x14ac:dyDescent="0.2">
      <c r="E81" s="123"/>
    </row>
    <row r="82" spans="1:5" x14ac:dyDescent="0.2">
      <c r="E82" s="123"/>
    </row>
    <row r="83" spans="1:5" x14ac:dyDescent="0.2">
      <c r="E83" s="123"/>
    </row>
    <row r="84" spans="1:5" x14ac:dyDescent="0.2">
      <c r="E84" s="123"/>
    </row>
    <row r="85" spans="1:5" x14ac:dyDescent="0.2">
      <c r="E85" s="123"/>
    </row>
    <row r="86" spans="1:5" x14ac:dyDescent="0.2">
      <c r="E86" s="123"/>
    </row>
    <row r="87" spans="1:5" x14ac:dyDescent="0.2">
      <c r="E87" s="123"/>
    </row>
    <row r="88" spans="1:5" x14ac:dyDescent="0.2">
      <c r="E88" s="123"/>
    </row>
    <row r="89" spans="1:5" x14ac:dyDescent="0.2">
      <c r="E89" s="123"/>
    </row>
    <row r="90" spans="1:5" x14ac:dyDescent="0.2">
      <c r="E90" s="123"/>
    </row>
    <row r="91" spans="1:5" x14ac:dyDescent="0.2">
      <c r="E91" s="123"/>
    </row>
    <row r="92" spans="1:5" x14ac:dyDescent="0.2">
      <c r="E92" s="123"/>
    </row>
    <row r="93" spans="1:5" x14ac:dyDescent="0.2">
      <c r="E93" s="123"/>
    </row>
    <row r="94" spans="1:5" x14ac:dyDescent="0.2">
      <c r="E94" s="123"/>
    </row>
    <row r="95" spans="1:5" x14ac:dyDescent="0.2">
      <c r="E95" s="123"/>
    </row>
    <row r="96" spans="1:5" x14ac:dyDescent="0.2">
      <c r="A96" s="164"/>
      <c r="B96" s="164"/>
    </row>
    <row r="97" spans="1:7" x14ac:dyDescent="0.2">
      <c r="A97" s="163"/>
      <c r="B97" s="163"/>
      <c r="C97" s="166"/>
      <c r="D97" s="166"/>
      <c r="E97" s="167"/>
      <c r="F97" s="166"/>
      <c r="G97" s="168"/>
    </row>
    <row r="98" spans="1:7" x14ac:dyDescent="0.2">
      <c r="A98" s="169"/>
      <c r="B98" s="169"/>
      <c r="C98" s="163"/>
      <c r="D98" s="163"/>
      <c r="E98" s="170"/>
      <c r="F98" s="163"/>
      <c r="G98" s="163"/>
    </row>
    <row r="99" spans="1:7" x14ac:dyDescent="0.2">
      <c r="A99" s="163"/>
      <c r="B99" s="163"/>
      <c r="C99" s="163"/>
      <c r="D99" s="163"/>
      <c r="E99" s="170"/>
      <c r="F99" s="163"/>
      <c r="G99" s="163"/>
    </row>
    <row r="100" spans="1:7" x14ac:dyDescent="0.2">
      <c r="A100" s="163"/>
      <c r="B100" s="163"/>
      <c r="C100" s="163"/>
      <c r="D100" s="163"/>
      <c r="E100" s="170"/>
      <c r="F100" s="163"/>
      <c r="G100" s="163"/>
    </row>
    <row r="101" spans="1:7" x14ac:dyDescent="0.2">
      <c r="A101" s="163"/>
      <c r="B101" s="163"/>
      <c r="C101" s="163"/>
      <c r="D101" s="163"/>
      <c r="E101" s="170"/>
      <c r="F101" s="163"/>
      <c r="G101" s="163"/>
    </row>
    <row r="102" spans="1:7" x14ac:dyDescent="0.2">
      <c r="A102" s="163"/>
      <c r="B102" s="163"/>
      <c r="C102" s="163"/>
      <c r="D102" s="163"/>
      <c r="E102" s="170"/>
      <c r="F102" s="163"/>
      <c r="G102" s="163"/>
    </row>
    <row r="103" spans="1:7" x14ac:dyDescent="0.2">
      <c r="A103" s="163"/>
      <c r="B103" s="163"/>
      <c r="C103" s="163"/>
      <c r="D103" s="163"/>
      <c r="E103" s="170"/>
      <c r="F103" s="163"/>
      <c r="G103" s="163"/>
    </row>
    <row r="104" spans="1:7" x14ac:dyDescent="0.2">
      <c r="A104" s="163"/>
      <c r="B104" s="163"/>
      <c r="C104" s="163"/>
      <c r="D104" s="163"/>
      <c r="E104" s="170"/>
      <c r="F104" s="163"/>
      <c r="G104" s="163"/>
    </row>
    <row r="105" spans="1:7" x14ac:dyDescent="0.2">
      <c r="A105" s="163"/>
      <c r="B105" s="163"/>
      <c r="C105" s="163"/>
      <c r="D105" s="163"/>
      <c r="E105" s="170"/>
      <c r="F105" s="163"/>
      <c r="G105" s="163"/>
    </row>
    <row r="106" spans="1:7" x14ac:dyDescent="0.2">
      <c r="A106" s="163"/>
      <c r="B106" s="163"/>
      <c r="C106" s="163"/>
      <c r="D106" s="163"/>
      <c r="E106" s="170"/>
      <c r="F106" s="163"/>
      <c r="G106" s="163"/>
    </row>
    <row r="107" spans="1:7" x14ac:dyDescent="0.2">
      <c r="A107" s="163"/>
      <c r="B107" s="163"/>
      <c r="C107" s="163"/>
      <c r="D107" s="163"/>
      <c r="E107" s="170"/>
      <c r="F107" s="163"/>
      <c r="G107" s="163"/>
    </row>
    <row r="108" spans="1:7" x14ac:dyDescent="0.2">
      <c r="A108" s="163"/>
      <c r="B108" s="163"/>
      <c r="C108" s="163"/>
      <c r="D108" s="163"/>
      <c r="E108" s="170"/>
      <c r="F108" s="163"/>
      <c r="G108" s="163"/>
    </row>
    <row r="109" spans="1:7" x14ac:dyDescent="0.2">
      <c r="A109" s="163"/>
      <c r="B109" s="163"/>
      <c r="C109" s="163"/>
      <c r="D109" s="163"/>
      <c r="E109" s="170"/>
      <c r="F109" s="163"/>
      <c r="G109" s="163"/>
    </row>
    <row r="110" spans="1:7" x14ac:dyDescent="0.2">
      <c r="A110" s="163"/>
      <c r="B110" s="163"/>
      <c r="C110" s="163"/>
      <c r="D110" s="163"/>
      <c r="E110" s="170"/>
      <c r="F110" s="163"/>
      <c r="G110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Vítězslav Pruša</cp:lastModifiedBy>
  <dcterms:created xsi:type="dcterms:W3CDTF">2013-10-07T13:35:46Z</dcterms:created>
  <dcterms:modified xsi:type="dcterms:W3CDTF">2014-04-17T06:35:48Z</dcterms:modified>
</cp:coreProperties>
</file>