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Soupis prací a dodávek17_04_2014\SO-05 Oplocení\"/>
    </mc:Choice>
  </mc:AlternateContent>
  <workbookProtection workbookAlgorithmName="SHA-512" workbookHashValue="bpdKk5UHuXHLcQoThlelNzl1U/1riJuRcK9UaM7zaI0BCEM/OO/hmaSYcgqP98ck7rLa59T1yKt1o79bqtACdA==" workbookSaltValue="EI+I8uxvuvgeODNbPaApqQ==" workbookSpinCount="100000" lockStructure="1"/>
  <bookViews>
    <workbookView xWindow="360" yWindow="285" windowWidth="28440" windowHeight="125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Položky!$A$1:$G$84</definedName>
    <definedName name="_xlnm.Print_Area" localSheetId="1">Rekapitulace!$A$1:$I$26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BE83" i="3"/>
  <c r="BD83" i="3"/>
  <c r="BC83" i="3"/>
  <c r="BA83" i="3"/>
  <c r="G83" i="3"/>
  <c r="BB83" i="3" s="1"/>
  <c r="BE81" i="3"/>
  <c r="BD81" i="3"/>
  <c r="BC81" i="3"/>
  <c r="BA81" i="3"/>
  <c r="G81" i="3"/>
  <c r="BB81" i="3" s="1"/>
  <c r="BE79" i="3"/>
  <c r="BD79" i="3"/>
  <c r="BC79" i="3"/>
  <c r="BA79" i="3"/>
  <c r="G79" i="3"/>
  <c r="BB79" i="3" s="1"/>
  <c r="BE76" i="3"/>
  <c r="BD76" i="3"/>
  <c r="BC76" i="3"/>
  <c r="BA76" i="3"/>
  <c r="G76" i="3"/>
  <c r="BB76" i="3" s="1"/>
  <c r="BE73" i="3"/>
  <c r="BD73" i="3"/>
  <c r="BC73" i="3"/>
  <c r="BA73" i="3"/>
  <c r="G73" i="3"/>
  <c r="BB73" i="3" s="1"/>
  <c r="BE70" i="3"/>
  <c r="BD70" i="3"/>
  <c r="BC70" i="3"/>
  <c r="BA70" i="3"/>
  <c r="G70" i="3"/>
  <c r="BB70" i="3" s="1"/>
  <c r="BE67" i="3"/>
  <c r="BD67" i="3"/>
  <c r="BC67" i="3"/>
  <c r="BA67" i="3"/>
  <c r="G67" i="3"/>
  <c r="BB67" i="3" s="1"/>
  <c r="BE64" i="3"/>
  <c r="BD64" i="3"/>
  <c r="BC64" i="3"/>
  <c r="BA64" i="3"/>
  <c r="G64" i="3"/>
  <c r="BB64" i="3" s="1"/>
  <c r="BE61" i="3"/>
  <c r="BD61" i="3"/>
  <c r="BC61" i="3"/>
  <c r="BA61" i="3"/>
  <c r="G61" i="3"/>
  <c r="BB61" i="3" s="1"/>
  <c r="BE59" i="3"/>
  <c r="BD59" i="3"/>
  <c r="BC59" i="3"/>
  <c r="BA59" i="3"/>
  <c r="G59" i="3"/>
  <c r="BB59" i="3" s="1"/>
  <c r="BE56" i="3"/>
  <c r="BD56" i="3"/>
  <c r="BC56" i="3"/>
  <c r="BA56" i="3"/>
  <c r="G56" i="3"/>
  <c r="BB56" i="3" s="1"/>
  <c r="BE54" i="3"/>
  <c r="BD54" i="3"/>
  <c r="BC54" i="3"/>
  <c r="BA54" i="3"/>
  <c r="G54" i="3"/>
  <c r="BB54" i="3" s="1"/>
  <c r="B11" i="2"/>
  <c r="A11" i="2"/>
  <c r="BD84" i="3"/>
  <c r="H11" i="2" s="1"/>
  <c r="C84" i="3"/>
  <c r="BE51" i="3"/>
  <c r="BD51" i="3"/>
  <c r="BC51" i="3"/>
  <c r="BB51" i="3"/>
  <c r="G51" i="3"/>
  <c r="BA51" i="3" s="1"/>
  <c r="BE48" i="3"/>
  <c r="BE52" i="3" s="1"/>
  <c r="I10" i="2" s="1"/>
  <c r="BD48" i="3"/>
  <c r="BC48" i="3"/>
  <c r="BB48" i="3"/>
  <c r="G48" i="3"/>
  <c r="BA48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1" i="3"/>
  <c r="BD41" i="3"/>
  <c r="BD52" i="3" s="1"/>
  <c r="H10" i="2" s="1"/>
  <c r="BC41" i="3"/>
  <c r="BC52" i="3" s="1"/>
  <c r="G10" i="2" s="1"/>
  <c r="BB41" i="3"/>
  <c r="G41" i="3"/>
  <c r="BA41" i="3" s="1"/>
  <c r="B10" i="2"/>
  <c r="A10" i="2"/>
  <c r="C52" i="3"/>
  <c r="BE33" i="3"/>
  <c r="BD33" i="3"/>
  <c r="BD39" i="3" s="1"/>
  <c r="H9" i="2" s="1"/>
  <c r="BC33" i="3"/>
  <c r="BB33" i="3"/>
  <c r="BB39" i="3" s="1"/>
  <c r="F9" i="2" s="1"/>
  <c r="G33" i="3"/>
  <c r="BA33" i="3" s="1"/>
  <c r="BA39" i="3" s="1"/>
  <c r="E9" i="2" s="1"/>
  <c r="B9" i="2"/>
  <c r="A9" i="2"/>
  <c r="BE39" i="3"/>
  <c r="I9" i="2" s="1"/>
  <c r="BC39" i="3"/>
  <c r="G9" i="2" s="1"/>
  <c r="C39" i="3"/>
  <c r="BE25" i="3"/>
  <c r="BD25" i="3"/>
  <c r="BC25" i="3"/>
  <c r="BB25" i="3"/>
  <c r="G25" i="3"/>
  <c r="BA25" i="3" s="1"/>
  <c r="BE19" i="3"/>
  <c r="BE31" i="3" s="1"/>
  <c r="I8" i="2" s="1"/>
  <c r="BD19" i="3"/>
  <c r="BD31" i="3" s="1"/>
  <c r="H8" i="2" s="1"/>
  <c r="BC19" i="3"/>
  <c r="BC31" i="3" s="1"/>
  <c r="G8" i="2" s="1"/>
  <c r="BB19" i="3"/>
  <c r="G19" i="3"/>
  <c r="BA19" i="3" s="1"/>
  <c r="BA31" i="3" s="1"/>
  <c r="E8" i="2" s="1"/>
  <c r="B8" i="2"/>
  <c r="A8" i="2"/>
  <c r="C31" i="3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E17" i="3" s="1"/>
  <c r="I7" i="2" s="1"/>
  <c r="BD8" i="3"/>
  <c r="BC8" i="3"/>
  <c r="BB8" i="3"/>
  <c r="G8" i="3"/>
  <c r="BA8" i="3" s="1"/>
  <c r="B7" i="2"/>
  <c r="A7" i="2"/>
  <c r="BC17" i="3"/>
  <c r="G7" i="2" s="1"/>
  <c r="C17" i="3"/>
  <c r="C4" i="3"/>
  <c r="F3" i="3"/>
  <c r="C3" i="3"/>
  <c r="C2" i="2"/>
  <c r="C1" i="2"/>
  <c r="F31" i="1"/>
  <c r="G8" i="1"/>
  <c r="I12" i="2" l="1"/>
  <c r="C20" i="1" s="1"/>
  <c r="BD17" i="3"/>
  <c r="H7" i="2" s="1"/>
  <c r="H12" i="2" s="1"/>
  <c r="C15" i="1" s="1"/>
  <c r="BB52" i="3"/>
  <c r="F10" i="2" s="1"/>
  <c r="G84" i="3"/>
  <c r="BE84" i="3"/>
  <c r="I11" i="2" s="1"/>
  <c r="BA17" i="3"/>
  <c r="E7" i="2" s="1"/>
  <c r="BB84" i="3"/>
  <c r="F11" i="2" s="1"/>
  <c r="BB17" i="3"/>
  <c r="F7" i="2" s="1"/>
  <c r="BA84" i="3"/>
  <c r="E11" i="2" s="1"/>
  <c r="E12" i="2" s="1"/>
  <c r="BB31" i="3"/>
  <c r="F8" i="2" s="1"/>
  <c r="BA52" i="3"/>
  <c r="E10" i="2" s="1"/>
  <c r="BC84" i="3"/>
  <c r="G11" i="2" s="1"/>
  <c r="G12" i="2" s="1"/>
  <c r="C14" i="1" s="1"/>
  <c r="G17" i="3"/>
  <c r="G31" i="3"/>
  <c r="G39" i="3"/>
  <c r="G52" i="3"/>
  <c r="C16" i="1" l="1"/>
  <c r="C18" i="1" s="1"/>
  <c r="C21" i="1" s="1"/>
  <c r="F12" i="2"/>
  <c r="C17" i="1" s="1"/>
  <c r="G20" i="2"/>
  <c r="I20" i="2" s="1"/>
  <c r="G17" i="1" s="1"/>
  <c r="G22" i="2"/>
  <c r="I22" i="2" s="1"/>
  <c r="G19" i="1" s="1"/>
  <c r="G24" i="2" l="1"/>
  <c r="I24" i="2" s="1"/>
  <c r="G19" i="2"/>
  <c r="I19" i="2" s="1"/>
  <c r="G16" i="1" s="1"/>
  <c r="F32" i="1"/>
  <c r="G18" i="2"/>
  <c r="I18" i="2" s="1"/>
  <c r="G15" i="1" s="1"/>
  <c r="G23" i="2"/>
  <c r="I23" i="2" s="1"/>
  <c r="G20" i="1" s="1"/>
  <c r="G21" i="2"/>
  <c r="I21" i="2" s="1"/>
  <c r="G18" i="1" s="1"/>
  <c r="G17" i="2"/>
  <c r="I17" i="2" s="1"/>
  <c r="F33" i="1" l="1"/>
  <c r="F34" i="1" s="1"/>
  <c r="G14" i="1"/>
  <c r="H25" i="2"/>
  <c r="G22" i="1" s="1"/>
  <c r="G21" i="1" l="1"/>
  <c r="C22" i="1"/>
</calcChain>
</file>

<file path=xl/sharedStrings.xml><?xml version="1.0" encoding="utf-8"?>
<sst xmlns="http://schemas.openxmlformats.org/spreadsheetml/2006/main" count="246" uniqueCount="157">
  <si>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</si>
  <si>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</si>
  <si>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</si>
  <si>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</si>
  <si>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</si>
  <si>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</si>
  <si>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</si>
  <si>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</si>
  <si>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</si>
  <si>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</si>
  <si>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</si>
  <si>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</si>
  <si>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</si>
  <si>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</si>
  <si>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</si>
  <si>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</si>
  <si>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</si>
  <si>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</si>
  <si>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</si>
  <si>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</si>
  <si>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</si>
  <si>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</si>
  <si>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</si>
  <si>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</si>
  <si>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</si>
  <si>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</si>
  <si>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</si>
  <si>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</si>
  <si>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</si>
  <si>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</si>
  <si>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</si>
  <si>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</si>
  <si>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</si>
  <si>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</si>
  <si>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</si>
  <si>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</si>
  <si>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</si>
  <si>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</si>
  <si>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</si>
  <si>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</si>
  <si>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</si>
  <si>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</si>
  <si>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</si>
  <si>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</si>
  <si>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</si>
  <si>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</si>
  <si>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</si>
  <si>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</si>
  <si>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</si>
  <si>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</si>
  <si>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</si>
  <si>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</si>
  <si>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</si>
  <si>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</si>
  <si>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</si>
  <si>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</si>
  <si>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</si>
  <si>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</si>
  <si>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</si>
  <si>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</si>
  <si>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</si>
  <si>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</si>
  <si>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</si>
  <si>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</si>
  <si>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</si>
  <si>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</si>
  <si>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</si>
  <si>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</si>
  <si>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</si>
  <si>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</si>
  <si>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Příštpo-kanalizace a ČOV</t>
  </si>
  <si>
    <t>SO-05 Oplocení</t>
  </si>
  <si>
    <t>162 30-1102.R00</t>
  </si>
  <si>
    <t xml:space="preserve">Vodorovné přemístění výkopku z hor.1-4 do 1000 m </t>
  </si>
  <si>
    <t>m3</t>
  </si>
  <si>
    <t>167 10-1102.R00</t>
  </si>
  <si>
    <t xml:space="preserve">Nakládání výkopku z hor.1-4 v množství nad 100 m3 </t>
  </si>
  <si>
    <t>3,2881-0,5</t>
  </si>
  <si>
    <t>171 20-6111.R00</t>
  </si>
  <si>
    <t xml:space="preserve">Uložení zemin do násypů v předepsané deponii </t>
  </si>
  <si>
    <t>174 10-5111.R00</t>
  </si>
  <si>
    <t xml:space="preserve">Zásyp ruční se zhutněním </t>
  </si>
  <si>
    <t>0,5</t>
  </si>
  <si>
    <t>13</t>
  </si>
  <si>
    <t>Hloubené výkopy</t>
  </si>
  <si>
    <t>131 20-1101.R00</t>
  </si>
  <si>
    <t xml:space="preserve">Hloubení nezapažených jam, rýh v hor.3 do 100 m3 </t>
  </si>
  <si>
    <t>3,14*0,15*0,15*0,9*23</t>
  </si>
  <si>
    <t>1,4*0,3*0,9*1</t>
  </si>
  <si>
    <t>59,44*0,1*0,15</t>
  </si>
  <si>
    <t>0,6*0,3*0,9*3</t>
  </si>
  <si>
    <t>0,07</t>
  </si>
  <si>
    <t>131 20-1109.R00</t>
  </si>
  <si>
    <t xml:space="preserve">Příplatek za lepivost - hloubení nezap.jam v hor.3 </t>
  </si>
  <si>
    <t>2</t>
  </si>
  <si>
    <t>Základy a zvláštní zakládání</t>
  </si>
  <si>
    <t>275 31-3511.R00</t>
  </si>
  <si>
    <t xml:space="preserve">Beton základových patek prostý C 12/15 </t>
  </si>
  <si>
    <t>33</t>
  </si>
  <si>
    <t>Sloupy a pilíře,stožáry,stojky</t>
  </si>
  <si>
    <t>33.01</t>
  </si>
  <si>
    <t xml:space="preserve">Osazení sloupků plot.ocel. do 2,6 m, zabet.C 12/15 </t>
  </si>
  <si>
    <t>kus</t>
  </si>
  <si>
    <t>23+9</t>
  </si>
  <si>
    <t>33.02</t>
  </si>
  <si>
    <t>Sloupky z ocelových trubek 260 cm, vč krytky materiál  Zn + PVC</t>
  </si>
  <si>
    <t>33.03</t>
  </si>
  <si>
    <t xml:space="preserve">Vzpěra sloupků  H 250 cm materiál  Zn + PVC </t>
  </si>
  <si>
    <t>33.04</t>
  </si>
  <si>
    <t xml:space="preserve">Vzpěra sloupků  H 170 cm materiál  Zn + PVC </t>
  </si>
  <si>
    <t>33.05</t>
  </si>
  <si>
    <t xml:space="preserve">Přesun hmot, oplocení </t>
  </si>
  <si>
    <t>t</t>
  </si>
  <si>
    <t>767</t>
  </si>
  <si>
    <t>Konstrukce zámečnické</t>
  </si>
  <si>
    <t>767 91-1130.R00</t>
  </si>
  <si>
    <t>Montáž oplocení strojového pletiva H do 2,0 m vč. napánacích drátu</t>
  </si>
  <si>
    <t>m</t>
  </si>
  <si>
    <t>3*7+1,4+12,22+12,22+3+2+2,4+3*3-1,4</t>
  </si>
  <si>
    <t>767.02</t>
  </si>
  <si>
    <t>Brána ocelová dvoukřídlá 3400*2050 mm dodávka a montáž</t>
  </si>
  <si>
    <t>767 91-2110.R00</t>
  </si>
  <si>
    <t>Montáž oplocení - ostnatého drátu H do 2,0 m dva dráty</t>
  </si>
  <si>
    <t>61,84*2</t>
  </si>
  <si>
    <t>767.04</t>
  </si>
  <si>
    <t>Branka ocelová jednokřídlá 860*2050 mm dodávka a montáž</t>
  </si>
  <si>
    <t>767.05</t>
  </si>
  <si>
    <t xml:space="preserve">Rozpěra Zn+PVC  .... pol. 5 viz. výkres </t>
  </si>
  <si>
    <t>kpl.</t>
  </si>
  <si>
    <t>767.06</t>
  </si>
  <si>
    <t xml:space="preserve">Rám pro oplocení  D+M - branka viz. výkres pol. 6 </t>
  </si>
  <si>
    <t>313-27502</t>
  </si>
  <si>
    <t xml:space="preserve">Pletivo drátěné plastifik v 1600mm </t>
  </si>
  <si>
    <t>61,84*1,05</t>
  </si>
  <si>
    <t>0,05</t>
  </si>
  <si>
    <t>314-78152</t>
  </si>
  <si>
    <t xml:space="preserve">Drát napínací PVC pr. drátu 2,4 mm </t>
  </si>
  <si>
    <t>(61,84)*3*1,05</t>
  </si>
  <si>
    <t>0,08</t>
  </si>
  <si>
    <t>314-78110</t>
  </si>
  <si>
    <t xml:space="preserve">Drát ostnatý Zn+PVC </t>
  </si>
  <si>
    <t xml:space="preserve">61,84*2*1,05 </t>
  </si>
  <si>
    <t>0,02</t>
  </si>
  <si>
    <t>767.11</t>
  </si>
  <si>
    <t xml:space="preserve">Podkopová deska 2950*300*50 </t>
  </si>
  <si>
    <t>767.12</t>
  </si>
  <si>
    <t xml:space="preserve">PVC držák podkopové desky dn 48, výška 250 mm </t>
  </si>
  <si>
    <t>767.13</t>
  </si>
  <si>
    <t xml:space="preserve">Přesun hmot pro zámečnické konstr., výšky do 6 m </t>
  </si>
  <si>
    <t>Kompletační činnost (IČD)</t>
  </si>
  <si>
    <t>Mimostaveništní doprava</t>
  </si>
  <si>
    <t>Oborová přirážka</t>
  </si>
  <si>
    <t>Provoz investora</t>
  </si>
  <si>
    <t>Přesun stavebních kapacit</t>
  </si>
  <si>
    <t>Rezerva rozpočtu</t>
  </si>
  <si>
    <t>Zařízení staveniště</t>
  </si>
  <si>
    <t>Ztížené výrobní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</si>
</sst>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19" fillId="0" borderId="0" xfId="1" applyNumberFormat="1" applyFon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3" fontId="18" fillId="0" borderId="1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3"/>
      <c r="D7" s="184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3"/>
      <c r="D8" s="184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5"/>
      <c r="F11" s="186"/>
      <c r="G11" s="187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Rekapitulace!A17</f>
        <v>Kompletační činnost (IČD)</v>
      </c>
      <c r="E14" s="44"/>
      <c r="F14" s="45"/>
      <c r="G14" s="42">
        <f>Rekapitulace!I17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Rekapitulace!A18</f>
        <v>Mimostaveništní doprava</v>
      </c>
      <c r="E15" s="46"/>
      <c r="F15" s="47"/>
      <c r="G15" s="42">
        <f>Rekapitulace!I18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Rekapitulace!A19</f>
        <v>Oborová přirážka</v>
      </c>
      <c r="E16" s="46"/>
      <c r="F16" s="47"/>
      <c r="G16" s="42">
        <f>Rekapitulace!I19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Rekapitulace!A20</f>
        <v>Provoz investora</v>
      </c>
      <c r="E17" s="46"/>
      <c r="F17" s="47"/>
      <c r="G17" s="42">
        <f>Rekapitulace!I20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Rekapitulace!A21</f>
        <v>Přesun stavebních kapacit</v>
      </c>
      <c r="E18" s="46"/>
      <c r="F18" s="47"/>
      <c r="G18" s="42">
        <f>Rekapitulace!I21</f>
        <v>0</v>
      </c>
    </row>
    <row r="19" spans="1:7" ht="15.95" customHeight="1" x14ac:dyDescent="0.2">
      <c r="A19" s="49"/>
      <c r="B19" s="41"/>
      <c r="C19" s="42"/>
      <c r="D19" s="24" t="str">
        <f>Rekapitulace!A22</f>
        <v>Rezerva rozpočtu</v>
      </c>
      <c r="E19" s="46"/>
      <c r="F19" s="47"/>
      <c r="G19" s="42">
        <f>Rekapitulace!I22</f>
        <v>0</v>
      </c>
    </row>
    <row r="20" spans="1:7" ht="15.95" customHeight="1" x14ac:dyDescent="0.2">
      <c r="A20" s="49" t="s">
        <v>27</v>
      </c>
      <c r="B20" s="41"/>
      <c r="C20" s="42">
        <f>HZS</f>
        <v>0</v>
      </c>
      <c r="D20" s="24" t="str">
        <f>Rekapitulace!A23</f>
        <v>Zařízení staveniště</v>
      </c>
      <c r="E20" s="46"/>
      <c r="F20" s="47"/>
      <c r="G20" s="42">
        <f>Rekapitulace!I23</f>
        <v>0</v>
      </c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8"/>
      <c r="C37" s="188"/>
      <c r="D37" s="188"/>
      <c r="E37" s="188"/>
      <c r="F37" s="188"/>
      <c r="G37" s="188"/>
      <c r="H37" t="s">
        <v>4</v>
      </c>
    </row>
    <row r="38" spans="1:8" ht="12.75" customHeight="1" x14ac:dyDescent="0.2">
      <c r="A38" s="68"/>
      <c r="B38" s="188"/>
      <c r="C38" s="188"/>
      <c r="D38" s="188"/>
      <c r="E38" s="188"/>
      <c r="F38" s="188"/>
      <c r="G38" s="188"/>
      <c r="H38" t="s">
        <v>4</v>
      </c>
    </row>
    <row r="39" spans="1:8" x14ac:dyDescent="0.2">
      <c r="A39" s="68"/>
      <c r="B39" s="188"/>
      <c r="C39" s="188"/>
      <c r="D39" s="188"/>
      <c r="E39" s="188"/>
      <c r="F39" s="188"/>
      <c r="G39" s="188"/>
      <c r="H39" t="s">
        <v>4</v>
      </c>
    </row>
    <row r="40" spans="1:8" x14ac:dyDescent="0.2">
      <c r="A40" s="68"/>
      <c r="B40" s="188"/>
      <c r="C40" s="188"/>
      <c r="D40" s="188"/>
      <c r="E40" s="188"/>
      <c r="F40" s="188"/>
      <c r="G40" s="188"/>
      <c r="H40" t="s">
        <v>4</v>
      </c>
    </row>
    <row r="41" spans="1:8" x14ac:dyDescent="0.2">
      <c r="A41" s="68"/>
      <c r="B41" s="188"/>
      <c r="C41" s="188"/>
      <c r="D41" s="188"/>
      <c r="E41" s="188"/>
      <c r="F41" s="188"/>
      <c r="G41" s="188"/>
      <c r="H41" t="s">
        <v>4</v>
      </c>
    </row>
    <row r="42" spans="1:8" x14ac:dyDescent="0.2">
      <c r="A42" s="68"/>
      <c r="B42" s="188"/>
      <c r="C42" s="188"/>
      <c r="D42" s="188"/>
      <c r="E42" s="188"/>
      <c r="F42" s="188"/>
      <c r="G42" s="188"/>
      <c r="H42" t="s">
        <v>4</v>
      </c>
    </row>
    <row r="43" spans="1:8" x14ac:dyDescent="0.2">
      <c r="A43" s="68"/>
      <c r="B43" s="188"/>
      <c r="C43" s="188"/>
      <c r="D43" s="188"/>
      <c r="E43" s="188"/>
      <c r="F43" s="188"/>
      <c r="G43" s="188"/>
      <c r="H43" t="s">
        <v>4</v>
      </c>
    </row>
    <row r="44" spans="1:8" x14ac:dyDescent="0.2">
      <c r="A44" s="68"/>
      <c r="B44" s="188"/>
      <c r="C44" s="188"/>
      <c r="D44" s="188"/>
      <c r="E44" s="188"/>
      <c r="F44" s="188"/>
      <c r="G44" s="188"/>
      <c r="H44" t="s">
        <v>4</v>
      </c>
    </row>
    <row r="45" spans="1:8" ht="3" customHeight="1" x14ac:dyDescent="0.2">
      <c r="A45" s="68"/>
      <c r="B45" s="188"/>
      <c r="C45" s="188"/>
      <c r="D45" s="188"/>
      <c r="E45" s="188"/>
      <c r="F45" s="188"/>
      <c r="G45" s="188"/>
      <c r="H45" t="s">
        <v>4</v>
      </c>
    </row>
    <row r="46" spans="1:8" x14ac:dyDescent="0.2">
      <c r="B46" s="182"/>
      <c r="C46" s="182"/>
      <c r="D46" s="182"/>
      <c r="E46" s="182"/>
      <c r="F46" s="182"/>
      <c r="G46" s="182"/>
    </row>
    <row r="47" spans="1:8" x14ac:dyDescent="0.2">
      <c r="B47" s="182"/>
      <c r="C47" s="182"/>
      <c r="D47" s="182"/>
      <c r="E47" s="182"/>
      <c r="F47" s="182"/>
      <c r="G47" s="182"/>
    </row>
    <row r="48" spans="1:8" x14ac:dyDescent="0.2">
      <c r="B48" s="182"/>
      <c r="C48" s="182"/>
      <c r="D48" s="182"/>
      <c r="E48" s="182"/>
      <c r="F48" s="182"/>
      <c r="G48" s="182"/>
    </row>
    <row r="49" spans="2:7" x14ac:dyDescent="0.2">
      <c r="B49" s="182"/>
      <c r="C49" s="182"/>
      <c r="D49" s="182"/>
      <c r="E49" s="182"/>
      <c r="F49" s="182"/>
      <c r="G49" s="182"/>
    </row>
    <row r="50" spans="2:7" x14ac:dyDescent="0.2">
      <c r="B50" s="182"/>
      <c r="C50" s="182"/>
      <c r="D50" s="182"/>
      <c r="E50" s="182"/>
      <c r="F50" s="182"/>
      <c r="G50" s="182"/>
    </row>
    <row r="51" spans="2:7" x14ac:dyDescent="0.2">
      <c r="B51" s="182"/>
      <c r="C51" s="182"/>
      <c r="D51" s="182"/>
      <c r="E51" s="182"/>
      <c r="F51" s="182"/>
      <c r="G51" s="182"/>
    </row>
    <row r="52" spans="2:7" x14ac:dyDescent="0.2">
      <c r="B52" s="182"/>
      <c r="C52" s="182"/>
      <c r="D52" s="182"/>
      <c r="E52" s="182"/>
      <c r="F52" s="182"/>
      <c r="G52" s="182"/>
    </row>
    <row r="53" spans="2:7" x14ac:dyDescent="0.2">
      <c r="B53" s="182"/>
      <c r="C53" s="182"/>
      <c r="D53" s="182"/>
      <c r="E53" s="182"/>
      <c r="F53" s="182"/>
      <c r="G53" s="182"/>
    </row>
    <row r="54" spans="2:7" x14ac:dyDescent="0.2">
      <c r="B54" s="182"/>
      <c r="C54" s="182"/>
      <c r="D54" s="182"/>
      <c r="E54" s="182"/>
      <c r="F54" s="182"/>
      <c r="G54" s="182"/>
    </row>
    <row r="55" spans="2:7" x14ac:dyDescent="0.2">
      <c r="B55" s="182"/>
      <c r="C55" s="182"/>
      <c r="D55" s="182"/>
      <c r="E55" s="182"/>
      <c r="F55" s="182"/>
      <c r="G55" s="182"/>
    </row>
  </sheetData>
  <sheetProtection algorithmName="SHA-512" hashValue="8Fw53k5quZxiksjcm6fC6fhmsVoIPTmCf2NV0gs84F5I6yCCG8JVpuegrA4ksikJbbPAwsqn2eSyFQWXtnEV8Q==" saltValue="nI5y44g/khriG7x49x5Fjw==" spinCount="100000" sheet="1" objects="1" scenarios="1" selectLockedCells="1" selectUnlockedCells="1"/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H25" sqref="H25:I2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9" t="s">
        <v>5</v>
      </c>
      <c r="B1" s="190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91" t="s">
        <v>1</v>
      </c>
      <c r="B2" s="192"/>
      <c r="C2" s="75" t="str">
        <f>CONCATENATE(cisloobjektu," ",nazevobjektu)</f>
        <v xml:space="preserve"> SO-05 Oplocení</v>
      </c>
      <c r="D2" s="76"/>
      <c r="E2" s="77"/>
      <c r="F2" s="76"/>
      <c r="G2" s="193"/>
      <c r="H2" s="193"/>
      <c r="I2" s="194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Položky!BA17</f>
        <v>0</v>
      </c>
      <c r="F7" s="179">
        <f>Položky!BB17</f>
        <v>0</v>
      </c>
      <c r="G7" s="179">
        <f>Položky!BC17</f>
        <v>0</v>
      </c>
      <c r="H7" s="179">
        <f>Položky!BD17</f>
        <v>0</v>
      </c>
      <c r="I7" s="180">
        <f>Položky!BE17</f>
        <v>0</v>
      </c>
    </row>
    <row r="8" spans="1:57" s="11" customFormat="1" x14ac:dyDescent="0.2">
      <c r="A8" s="177" t="str">
        <f>Položky!B18</f>
        <v>13</v>
      </c>
      <c r="B8" s="86" t="str">
        <f>Položky!C18</f>
        <v>Hloubené výkopy</v>
      </c>
      <c r="C8" s="87"/>
      <c r="D8" s="88"/>
      <c r="E8" s="178">
        <f>Položky!BA31</f>
        <v>0</v>
      </c>
      <c r="F8" s="179">
        <f>Položky!BB31</f>
        <v>0</v>
      </c>
      <c r="G8" s="179">
        <f>Položky!BC31</f>
        <v>0</v>
      </c>
      <c r="H8" s="179">
        <f>Položky!BD31</f>
        <v>0</v>
      </c>
      <c r="I8" s="180">
        <f>Položky!BE31</f>
        <v>0</v>
      </c>
    </row>
    <row r="9" spans="1:57" s="11" customFormat="1" x14ac:dyDescent="0.2">
      <c r="A9" s="177" t="str">
        <f>Položky!B32</f>
        <v>2</v>
      </c>
      <c r="B9" s="86" t="str">
        <f>Položky!C32</f>
        <v>Základy a zvláštní zakládání</v>
      </c>
      <c r="C9" s="87"/>
      <c r="D9" s="88"/>
      <c r="E9" s="178">
        <f>Položky!BA39</f>
        <v>0</v>
      </c>
      <c r="F9" s="179">
        <f>Položky!BB39</f>
        <v>0</v>
      </c>
      <c r="G9" s="179">
        <f>Položky!BC39</f>
        <v>0</v>
      </c>
      <c r="H9" s="179">
        <f>Položky!BD39</f>
        <v>0</v>
      </c>
      <c r="I9" s="180">
        <f>Položky!BE39</f>
        <v>0</v>
      </c>
    </row>
    <row r="10" spans="1:57" s="11" customFormat="1" x14ac:dyDescent="0.2">
      <c r="A10" s="177" t="str">
        <f>Položky!B40</f>
        <v>33</v>
      </c>
      <c r="B10" s="86" t="str">
        <f>Položky!C40</f>
        <v>Sloupy a pilíře,stožáry,stojky</v>
      </c>
      <c r="C10" s="87"/>
      <c r="D10" s="88"/>
      <c r="E10" s="178">
        <f>Položky!BA52</f>
        <v>0</v>
      </c>
      <c r="F10" s="179">
        <f>Položky!BB52</f>
        <v>0</v>
      </c>
      <c r="G10" s="179">
        <f>Položky!BC52</f>
        <v>0</v>
      </c>
      <c r="H10" s="179">
        <f>Položky!BD52</f>
        <v>0</v>
      </c>
      <c r="I10" s="180">
        <f>Položky!BE52</f>
        <v>0</v>
      </c>
    </row>
    <row r="11" spans="1:57" s="11" customFormat="1" ht="13.5" thickBot="1" x14ac:dyDescent="0.25">
      <c r="A11" s="177" t="str">
        <f>Položky!B53</f>
        <v>767</v>
      </c>
      <c r="B11" s="86" t="str">
        <f>Položky!C53</f>
        <v>Konstrukce zámečnické</v>
      </c>
      <c r="C11" s="87"/>
      <c r="D11" s="88"/>
      <c r="E11" s="178">
        <f>Položky!BA84</f>
        <v>0</v>
      </c>
      <c r="F11" s="179">
        <f>Položky!BB84</f>
        <v>0</v>
      </c>
      <c r="G11" s="179">
        <f>Položky!BC84</f>
        <v>0</v>
      </c>
      <c r="H11" s="179">
        <f>Položky!BD84</f>
        <v>0</v>
      </c>
      <c r="I11" s="180">
        <f>Položky!BE84</f>
        <v>0</v>
      </c>
    </row>
    <row r="12" spans="1:57" s="94" customFormat="1" ht="13.5" thickBot="1" x14ac:dyDescent="0.25">
      <c r="A12" s="89"/>
      <c r="B12" s="81" t="s">
        <v>50</v>
      </c>
      <c r="C12" s="81"/>
      <c r="D12" s="90"/>
      <c r="E12" s="91">
        <f>SUM(E7:E11)</f>
        <v>0</v>
      </c>
      <c r="F12" s="92">
        <f>SUM(F7:F11)</f>
        <v>0</v>
      </c>
      <c r="G12" s="92">
        <f>SUM(G7:G11)</f>
        <v>0</v>
      </c>
      <c r="H12" s="92">
        <f>SUM(H7:H11)</f>
        <v>0</v>
      </c>
      <c r="I12" s="93">
        <f>SUM(I7:I11)</f>
        <v>0</v>
      </c>
    </row>
    <row r="13" spans="1:57" x14ac:dyDescent="0.2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25">
      <c r="A14" s="95" t="s">
        <v>51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A16" s="98" t="s">
        <v>52</v>
      </c>
      <c r="B16" s="99"/>
      <c r="C16" s="99"/>
      <c r="D16" s="100"/>
      <c r="E16" s="101" t="s">
        <v>53</v>
      </c>
      <c r="F16" s="102" t="s">
        <v>54</v>
      </c>
      <c r="G16" s="103" t="s">
        <v>55</v>
      </c>
      <c r="H16" s="104"/>
      <c r="I16" s="105" t="s">
        <v>53</v>
      </c>
    </row>
    <row r="17" spans="1:53" x14ac:dyDescent="0.2">
      <c r="A17" s="106" t="s">
        <v>149</v>
      </c>
      <c r="B17" s="107"/>
      <c r="C17" s="107"/>
      <c r="D17" s="108"/>
      <c r="E17" s="109"/>
      <c r="F17" s="110">
        <v>0</v>
      </c>
      <c r="G17" s="111">
        <f t="shared" ref="G17:G24" si="0">CHOOSE(BA17+1,HSV+PSV,HSV+PSV+Mont,HSV+PSV+Dodavka+Mont,HSV,PSV,Mont,Dodavka,Mont+Dodavka,0)</f>
        <v>0</v>
      </c>
      <c r="H17" s="112"/>
      <c r="I17" s="113">
        <f t="shared" ref="I17:I24" si="1">E17+F17*G17/100</f>
        <v>0</v>
      </c>
      <c r="BA17">
        <v>0</v>
      </c>
    </row>
    <row r="18" spans="1:53" x14ac:dyDescent="0.2">
      <c r="A18" s="106" t="s">
        <v>150</v>
      </c>
      <c r="B18" s="107"/>
      <c r="C18" s="107"/>
      <c r="D18" s="108"/>
      <c r="E18" s="109"/>
      <c r="F18" s="110">
        <v>0</v>
      </c>
      <c r="G18" s="111">
        <f t="shared" si="0"/>
        <v>0</v>
      </c>
      <c r="H18" s="112"/>
      <c r="I18" s="113">
        <f t="shared" si="1"/>
        <v>0</v>
      </c>
      <c r="BA18">
        <v>0</v>
      </c>
    </row>
    <row r="19" spans="1:53" x14ac:dyDescent="0.2">
      <c r="A19" s="106" t="s">
        <v>151</v>
      </c>
      <c r="B19" s="107"/>
      <c r="C19" s="107"/>
      <c r="D19" s="108"/>
      <c r="E19" s="109"/>
      <c r="F19" s="110">
        <v>0</v>
      </c>
      <c r="G19" s="111">
        <f t="shared" si="0"/>
        <v>0</v>
      </c>
      <c r="H19" s="112"/>
      <c r="I19" s="113">
        <f t="shared" si="1"/>
        <v>0</v>
      </c>
      <c r="BA19">
        <v>0</v>
      </c>
    </row>
    <row r="20" spans="1:53" x14ac:dyDescent="0.2">
      <c r="A20" s="106" t="s">
        <v>152</v>
      </c>
      <c r="B20" s="107"/>
      <c r="C20" s="107"/>
      <c r="D20" s="108"/>
      <c r="E20" s="109"/>
      <c r="F20" s="110">
        <v>0</v>
      </c>
      <c r="G20" s="111">
        <f t="shared" si="0"/>
        <v>0</v>
      </c>
      <c r="H20" s="112"/>
      <c r="I20" s="113">
        <f t="shared" si="1"/>
        <v>0</v>
      </c>
      <c r="BA20">
        <v>0</v>
      </c>
    </row>
    <row r="21" spans="1:53" x14ac:dyDescent="0.2">
      <c r="A21" s="106" t="s">
        <v>153</v>
      </c>
      <c r="B21" s="107"/>
      <c r="C21" s="107"/>
      <c r="D21" s="108"/>
      <c r="E21" s="109"/>
      <c r="F21" s="110">
        <v>0</v>
      </c>
      <c r="G21" s="111">
        <f t="shared" si="0"/>
        <v>0</v>
      </c>
      <c r="H21" s="112"/>
      <c r="I21" s="113">
        <f t="shared" si="1"/>
        <v>0</v>
      </c>
      <c r="BA21">
        <v>0</v>
      </c>
    </row>
    <row r="22" spans="1:53" x14ac:dyDescent="0.2">
      <c r="A22" s="106" t="s">
        <v>154</v>
      </c>
      <c r="B22" s="107"/>
      <c r="C22" s="107"/>
      <c r="D22" s="108"/>
      <c r="E22" s="109"/>
      <c r="F22" s="110">
        <v>0</v>
      </c>
      <c r="G22" s="111">
        <f t="shared" si="0"/>
        <v>0</v>
      </c>
      <c r="H22" s="112"/>
      <c r="I22" s="113">
        <f t="shared" si="1"/>
        <v>0</v>
      </c>
      <c r="BA22">
        <v>0</v>
      </c>
    </row>
    <row r="23" spans="1:53" x14ac:dyDescent="0.2">
      <c r="A23" s="106" t="s">
        <v>155</v>
      </c>
      <c r="B23" s="107"/>
      <c r="C23" s="107"/>
      <c r="D23" s="108"/>
      <c r="E23" s="109"/>
      <c r="F23" s="110">
        <v>0</v>
      </c>
      <c r="G23" s="111">
        <f t="shared" si="0"/>
        <v>0</v>
      </c>
      <c r="H23" s="112"/>
      <c r="I23" s="113">
        <f t="shared" si="1"/>
        <v>0</v>
      </c>
      <c r="BA23">
        <v>0</v>
      </c>
    </row>
    <row r="24" spans="1:53" x14ac:dyDescent="0.2">
      <c r="A24" s="106" t="s">
        <v>156</v>
      </c>
      <c r="B24" s="107"/>
      <c r="C24" s="107"/>
      <c r="D24" s="108"/>
      <c r="E24" s="109"/>
      <c r="F24" s="110">
        <v>0</v>
      </c>
      <c r="G24" s="111">
        <f t="shared" si="0"/>
        <v>0</v>
      </c>
      <c r="H24" s="112"/>
      <c r="I24" s="113">
        <f t="shared" si="1"/>
        <v>0</v>
      </c>
      <c r="BA24">
        <v>0</v>
      </c>
    </row>
    <row r="25" spans="1:53" ht="13.5" thickBot="1" x14ac:dyDescent="0.25">
      <c r="A25" s="114"/>
      <c r="B25" s="115" t="s">
        <v>56</v>
      </c>
      <c r="C25" s="116"/>
      <c r="D25" s="117"/>
      <c r="E25" s="118"/>
      <c r="F25" s="119"/>
      <c r="G25" s="119"/>
      <c r="H25" s="195">
        <f>SUM(I17:I24)</f>
        <v>0</v>
      </c>
      <c r="I25" s="196"/>
    </row>
    <row r="26" spans="1:53" x14ac:dyDescent="0.2">
      <c r="A26" s="97"/>
      <c r="B26" s="97"/>
      <c r="C26" s="97"/>
      <c r="D26" s="97"/>
      <c r="E26" s="97"/>
      <c r="F26" s="97"/>
      <c r="G26" s="97"/>
      <c r="H26" s="97"/>
      <c r="I26" s="97"/>
    </row>
    <row r="27" spans="1:53" x14ac:dyDescent="0.2">
      <c r="B27" s="94"/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</sheetData>
  <sheetProtection algorithmName="SHA-512" hashValue="cJbchT2t19yRvRWyNyYUUNhRkGSp++7u+TJpgNGl1B1G5Cf02SYtm6ZljkruHDEBqEP7J+N6YhB8JGj/06SRyQ==" saltValue="m8OHNAr0sVQfENCAF9YQsg==" spinCount="100000" sheet="1" objects="1" scenarios="1" selectLockedCells="1" selectUnlockedCells="1"/>
  <mergeCells count="4">
    <mergeCell ref="A1:B1"/>
    <mergeCell ref="A2:B2"/>
    <mergeCell ref="G2:I2"/>
    <mergeCell ref="H25:I2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7"/>
  <sheetViews>
    <sheetView showGridLines="0" showZeros="0" tabSelected="1" topLeftCell="A61" zoomScaleNormal="100" workbookViewId="0">
      <selection activeCell="I20" sqref="I20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9" t="s">
        <v>57</v>
      </c>
      <c r="B1" s="199"/>
      <c r="C1" s="199"/>
      <c r="D1" s="199"/>
      <c r="E1" s="199"/>
      <c r="F1" s="199"/>
      <c r="G1" s="199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0" t="s">
        <v>5</v>
      </c>
      <c r="B3" s="201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2" t="s">
        <v>1</v>
      </c>
      <c r="B4" s="203"/>
      <c r="C4" s="133" t="str">
        <f>CONCATENATE(cisloobjektu," ",nazevobjektu)</f>
        <v xml:space="preserve"> SO-05 Oplocení</v>
      </c>
      <c r="D4" s="134"/>
      <c r="E4" s="204"/>
      <c r="F4" s="204"/>
      <c r="G4" s="205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3.2881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206">
        <v>32881</v>
      </c>
      <c r="D9" s="198"/>
      <c r="E9" s="159">
        <v>3.2881</v>
      </c>
      <c r="F9" s="160"/>
      <c r="G9" s="161"/>
      <c r="M9" s="181">
        <v>32881</v>
      </c>
      <c r="O9" s="150"/>
    </row>
    <row r="10" spans="1:104" x14ac:dyDescent="0.2">
      <c r="A10" s="151">
        <v>2</v>
      </c>
      <c r="B10" s="152" t="s">
        <v>75</v>
      </c>
      <c r="C10" s="153" t="s">
        <v>76</v>
      </c>
      <c r="D10" s="154" t="s">
        <v>74</v>
      </c>
      <c r="E10" s="155">
        <v>2.7881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x14ac:dyDescent="0.2">
      <c r="A11" s="157"/>
      <c r="B11" s="158"/>
      <c r="C11" s="197" t="s">
        <v>77</v>
      </c>
      <c r="D11" s="198"/>
      <c r="E11" s="159">
        <v>2.7881</v>
      </c>
      <c r="F11" s="160"/>
      <c r="G11" s="161"/>
      <c r="M11" s="162" t="s">
        <v>77</v>
      </c>
      <c r="O11" s="150"/>
    </row>
    <row r="12" spans="1:104" x14ac:dyDescent="0.2">
      <c r="A12" s="151">
        <v>3</v>
      </c>
      <c r="B12" s="152" t="s">
        <v>78</v>
      </c>
      <c r="C12" s="153" t="s">
        <v>79</v>
      </c>
      <c r="D12" s="154" t="s">
        <v>74</v>
      </c>
      <c r="E12" s="155">
        <v>2.7881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">
      <c r="A13" s="157"/>
      <c r="B13" s="158"/>
      <c r="C13" s="197" t="s">
        <v>77</v>
      </c>
      <c r="D13" s="198"/>
      <c r="E13" s="159">
        <v>2.7881</v>
      </c>
      <c r="F13" s="160"/>
      <c r="G13" s="161"/>
      <c r="M13" s="162" t="s">
        <v>77</v>
      </c>
      <c r="O13" s="150"/>
    </row>
    <row r="14" spans="1:104" x14ac:dyDescent="0.2">
      <c r="A14" s="151">
        <v>4</v>
      </c>
      <c r="B14" s="152" t="s">
        <v>80</v>
      </c>
      <c r="C14" s="153" t="s">
        <v>81</v>
      </c>
      <c r="D14" s="154" t="s">
        <v>74</v>
      </c>
      <c r="E14" s="155">
        <v>0.5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4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7"/>
      <c r="B15" s="158"/>
      <c r="C15" s="197" t="s">
        <v>82</v>
      </c>
      <c r="D15" s="198"/>
      <c r="E15" s="159">
        <v>0.5</v>
      </c>
      <c r="F15" s="160"/>
      <c r="G15" s="161"/>
      <c r="M15" s="162" t="s">
        <v>82</v>
      </c>
      <c r="O15" s="150"/>
    </row>
    <row r="16" spans="1:104" x14ac:dyDescent="0.2">
      <c r="A16" s="157"/>
      <c r="B16" s="158"/>
      <c r="C16" s="197"/>
      <c r="D16" s="198"/>
      <c r="E16" s="159">
        <v>0</v>
      </c>
      <c r="F16" s="160"/>
      <c r="G16" s="161"/>
      <c r="M16" s="162"/>
      <c r="O16" s="150"/>
    </row>
    <row r="17" spans="1:104" x14ac:dyDescent="0.2">
      <c r="A17" s="163"/>
      <c r="B17" s="164" t="s">
        <v>69</v>
      </c>
      <c r="C17" s="165" t="str">
        <f>CONCATENATE(B7," ",C7)</f>
        <v>1 Zemní práce</v>
      </c>
      <c r="D17" s="163"/>
      <c r="E17" s="166"/>
      <c r="F17" s="166"/>
      <c r="G17" s="167">
        <f>SUM(G7:G16)</f>
        <v>0</v>
      </c>
      <c r="O17" s="150">
        <v>4</v>
      </c>
      <c r="BA17" s="168">
        <f>SUM(BA7:BA16)</f>
        <v>0</v>
      </c>
      <c r="BB17" s="168">
        <f>SUM(BB7:BB16)</f>
        <v>0</v>
      </c>
      <c r="BC17" s="168">
        <f>SUM(BC7:BC16)</f>
        <v>0</v>
      </c>
      <c r="BD17" s="168">
        <f>SUM(BD7:BD16)</f>
        <v>0</v>
      </c>
      <c r="BE17" s="168">
        <f>SUM(BE7:BE16)</f>
        <v>0</v>
      </c>
    </row>
    <row r="18" spans="1:104" x14ac:dyDescent="0.2">
      <c r="A18" s="143" t="s">
        <v>65</v>
      </c>
      <c r="B18" s="144" t="s">
        <v>83</v>
      </c>
      <c r="C18" s="145" t="s">
        <v>84</v>
      </c>
      <c r="D18" s="146"/>
      <c r="E18" s="147"/>
      <c r="F18" s="147"/>
      <c r="G18" s="148"/>
      <c r="H18" s="149"/>
      <c r="I18" s="149"/>
      <c r="O18" s="150">
        <v>1</v>
      </c>
    </row>
    <row r="19" spans="1:104" x14ac:dyDescent="0.2">
      <c r="A19" s="151">
        <v>5</v>
      </c>
      <c r="B19" s="152" t="s">
        <v>85</v>
      </c>
      <c r="C19" s="153" t="s">
        <v>86</v>
      </c>
      <c r="D19" s="154" t="s">
        <v>74</v>
      </c>
      <c r="E19" s="155">
        <v>3.2881</v>
      </c>
      <c r="F19" s="155"/>
      <c r="G19" s="156">
        <f>E19*F19</f>
        <v>0</v>
      </c>
      <c r="O19" s="150">
        <v>2</v>
      </c>
      <c r="AA19" s="123">
        <v>12</v>
      </c>
      <c r="AB19" s="123">
        <v>0</v>
      </c>
      <c r="AC19" s="123">
        <v>5</v>
      </c>
      <c r="AZ19" s="123">
        <v>1</v>
      </c>
      <c r="BA19" s="123">
        <f>IF(AZ19=1,G19,0)</f>
        <v>0</v>
      </c>
      <c r="BB19" s="123">
        <f>IF(AZ19=2,G19,0)</f>
        <v>0</v>
      </c>
      <c r="BC19" s="123">
        <f>IF(AZ19=3,G19,0)</f>
        <v>0</v>
      </c>
      <c r="BD19" s="123">
        <f>IF(AZ19=4,G19,0)</f>
        <v>0</v>
      </c>
      <c r="BE19" s="123">
        <f>IF(AZ19=5,G19,0)</f>
        <v>0</v>
      </c>
      <c r="CZ19" s="123">
        <v>0</v>
      </c>
    </row>
    <row r="20" spans="1:104" x14ac:dyDescent="0.2">
      <c r="A20" s="157"/>
      <c r="B20" s="158"/>
      <c r="C20" s="197" t="s">
        <v>87</v>
      </c>
      <c r="D20" s="198"/>
      <c r="E20" s="159">
        <v>1.4624999999999999</v>
      </c>
      <c r="F20" s="160"/>
      <c r="G20" s="161"/>
      <c r="M20" s="162" t="s">
        <v>87</v>
      </c>
      <c r="O20" s="150"/>
    </row>
    <row r="21" spans="1:104" x14ac:dyDescent="0.2">
      <c r="A21" s="157"/>
      <c r="B21" s="158"/>
      <c r="C21" s="197" t="s">
        <v>88</v>
      </c>
      <c r="D21" s="198"/>
      <c r="E21" s="159">
        <v>0.378</v>
      </c>
      <c r="F21" s="160"/>
      <c r="G21" s="161"/>
      <c r="M21" s="162" t="s">
        <v>88</v>
      </c>
      <c r="O21" s="150"/>
    </row>
    <row r="22" spans="1:104" x14ac:dyDescent="0.2">
      <c r="A22" s="157"/>
      <c r="B22" s="158"/>
      <c r="C22" s="197" t="s">
        <v>89</v>
      </c>
      <c r="D22" s="198"/>
      <c r="E22" s="159">
        <v>0.89159999999999995</v>
      </c>
      <c r="F22" s="160"/>
      <c r="G22" s="161"/>
      <c r="M22" s="162" t="s">
        <v>89</v>
      </c>
      <c r="O22" s="150"/>
    </row>
    <row r="23" spans="1:104" x14ac:dyDescent="0.2">
      <c r="A23" s="157"/>
      <c r="B23" s="158"/>
      <c r="C23" s="197" t="s">
        <v>90</v>
      </c>
      <c r="D23" s="198"/>
      <c r="E23" s="159">
        <v>0.48599999999999999</v>
      </c>
      <c r="F23" s="160"/>
      <c r="G23" s="161"/>
      <c r="M23" s="162" t="s">
        <v>90</v>
      </c>
      <c r="O23" s="150"/>
    </row>
    <row r="24" spans="1:104" x14ac:dyDescent="0.2">
      <c r="A24" s="157"/>
      <c r="B24" s="158"/>
      <c r="C24" s="197" t="s">
        <v>91</v>
      </c>
      <c r="D24" s="198"/>
      <c r="E24" s="159">
        <v>7.0000000000000007E-2</v>
      </c>
      <c r="F24" s="160"/>
      <c r="G24" s="161"/>
      <c r="M24" s="162" t="s">
        <v>91</v>
      </c>
      <c r="O24" s="150"/>
    </row>
    <row r="25" spans="1:104" x14ac:dyDescent="0.2">
      <c r="A25" s="151">
        <v>6</v>
      </c>
      <c r="B25" s="152" t="s">
        <v>92</v>
      </c>
      <c r="C25" s="153" t="s">
        <v>93</v>
      </c>
      <c r="D25" s="154" t="s">
        <v>74</v>
      </c>
      <c r="E25" s="155">
        <v>3.2881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6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7"/>
      <c r="B26" s="158"/>
      <c r="C26" s="197" t="s">
        <v>87</v>
      </c>
      <c r="D26" s="198"/>
      <c r="E26" s="159">
        <v>1.4624999999999999</v>
      </c>
      <c r="F26" s="160"/>
      <c r="G26" s="161"/>
      <c r="M26" s="162" t="s">
        <v>87</v>
      </c>
      <c r="O26" s="150"/>
    </row>
    <row r="27" spans="1:104" x14ac:dyDescent="0.2">
      <c r="A27" s="157"/>
      <c r="B27" s="158"/>
      <c r="C27" s="197" t="s">
        <v>88</v>
      </c>
      <c r="D27" s="198"/>
      <c r="E27" s="159">
        <v>0.378</v>
      </c>
      <c r="F27" s="160"/>
      <c r="G27" s="161"/>
      <c r="M27" s="162" t="s">
        <v>88</v>
      </c>
      <c r="O27" s="150"/>
    </row>
    <row r="28" spans="1:104" x14ac:dyDescent="0.2">
      <c r="A28" s="157"/>
      <c r="B28" s="158"/>
      <c r="C28" s="197" t="s">
        <v>89</v>
      </c>
      <c r="D28" s="198"/>
      <c r="E28" s="159">
        <v>0.89159999999999995</v>
      </c>
      <c r="F28" s="160"/>
      <c r="G28" s="161"/>
      <c r="M28" s="162" t="s">
        <v>89</v>
      </c>
      <c r="O28" s="150"/>
    </row>
    <row r="29" spans="1:104" x14ac:dyDescent="0.2">
      <c r="A29" s="157"/>
      <c r="B29" s="158"/>
      <c r="C29" s="197" t="s">
        <v>90</v>
      </c>
      <c r="D29" s="198"/>
      <c r="E29" s="159">
        <v>0.48599999999999999</v>
      </c>
      <c r="F29" s="160"/>
      <c r="G29" s="161"/>
      <c r="M29" s="162" t="s">
        <v>90</v>
      </c>
      <c r="O29" s="150"/>
    </row>
    <row r="30" spans="1:104" x14ac:dyDescent="0.2">
      <c r="A30" s="157"/>
      <c r="B30" s="158"/>
      <c r="C30" s="197" t="s">
        <v>91</v>
      </c>
      <c r="D30" s="198"/>
      <c r="E30" s="159">
        <v>7.0000000000000007E-2</v>
      </c>
      <c r="F30" s="160"/>
      <c r="G30" s="161"/>
      <c r="M30" s="162" t="s">
        <v>91</v>
      </c>
      <c r="O30" s="150"/>
    </row>
    <row r="31" spans="1:104" x14ac:dyDescent="0.2">
      <c r="A31" s="163"/>
      <c r="B31" s="164" t="s">
        <v>69</v>
      </c>
      <c r="C31" s="165" t="str">
        <f>CONCATENATE(B18," ",C18)</f>
        <v>13 Hloubené výkopy</v>
      </c>
      <c r="D31" s="163"/>
      <c r="E31" s="166"/>
      <c r="F31" s="166"/>
      <c r="G31" s="167">
        <f>SUM(G18:G30)</f>
        <v>0</v>
      </c>
      <c r="O31" s="150">
        <v>4</v>
      </c>
      <c r="BA31" s="168">
        <f>SUM(BA18:BA30)</f>
        <v>0</v>
      </c>
      <c r="BB31" s="168">
        <f>SUM(BB18:BB30)</f>
        <v>0</v>
      </c>
      <c r="BC31" s="168">
        <f>SUM(BC18:BC30)</f>
        <v>0</v>
      </c>
      <c r="BD31" s="168">
        <f>SUM(BD18:BD30)</f>
        <v>0</v>
      </c>
      <c r="BE31" s="168">
        <f>SUM(BE18:BE30)</f>
        <v>0</v>
      </c>
    </row>
    <row r="32" spans="1:104" x14ac:dyDescent="0.2">
      <c r="A32" s="143" t="s">
        <v>65</v>
      </c>
      <c r="B32" s="144" t="s">
        <v>94</v>
      </c>
      <c r="C32" s="145" t="s">
        <v>95</v>
      </c>
      <c r="D32" s="146"/>
      <c r="E32" s="147"/>
      <c r="F32" s="147"/>
      <c r="G32" s="148"/>
      <c r="H32" s="149"/>
      <c r="I32" s="149"/>
      <c r="O32" s="150">
        <v>1</v>
      </c>
    </row>
    <row r="33" spans="1:104" x14ac:dyDescent="0.2">
      <c r="A33" s="151">
        <v>7</v>
      </c>
      <c r="B33" s="152" t="s">
        <v>96</v>
      </c>
      <c r="C33" s="153" t="s">
        <v>97</v>
      </c>
      <c r="D33" s="154" t="s">
        <v>74</v>
      </c>
      <c r="E33" s="155">
        <v>3.2881</v>
      </c>
      <c r="F33" s="155">
        <v>0</v>
      </c>
      <c r="G33" s="156">
        <f>E33*F33</f>
        <v>0</v>
      </c>
      <c r="O33" s="150">
        <v>2</v>
      </c>
      <c r="AA33" s="123">
        <v>12</v>
      </c>
      <c r="AB33" s="123">
        <v>0</v>
      </c>
      <c r="AC33" s="123">
        <v>7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0</v>
      </c>
    </row>
    <row r="34" spans="1:104" x14ac:dyDescent="0.2">
      <c r="A34" s="157"/>
      <c r="B34" s="158"/>
      <c r="C34" s="197" t="s">
        <v>87</v>
      </c>
      <c r="D34" s="198"/>
      <c r="E34" s="159">
        <v>1.4624999999999999</v>
      </c>
      <c r="F34" s="160"/>
      <c r="G34" s="161"/>
      <c r="M34" s="162" t="s">
        <v>87</v>
      </c>
      <c r="O34" s="150"/>
    </row>
    <row r="35" spans="1:104" x14ac:dyDescent="0.2">
      <c r="A35" s="157"/>
      <c r="B35" s="158"/>
      <c r="C35" s="197" t="s">
        <v>88</v>
      </c>
      <c r="D35" s="198"/>
      <c r="E35" s="159">
        <v>0.378</v>
      </c>
      <c r="F35" s="160"/>
      <c r="G35" s="161"/>
      <c r="M35" s="162" t="s">
        <v>88</v>
      </c>
      <c r="O35" s="150"/>
    </row>
    <row r="36" spans="1:104" x14ac:dyDescent="0.2">
      <c r="A36" s="157"/>
      <c r="B36" s="158"/>
      <c r="C36" s="197" t="s">
        <v>89</v>
      </c>
      <c r="D36" s="198"/>
      <c r="E36" s="159">
        <v>0.89159999999999995</v>
      </c>
      <c r="F36" s="160"/>
      <c r="G36" s="161"/>
      <c r="M36" s="162" t="s">
        <v>89</v>
      </c>
      <c r="O36" s="150"/>
    </row>
    <row r="37" spans="1:104" x14ac:dyDescent="0.2">
      <c r="A37" s="157"/>
      <c r="B37" s="158"/>
      <c r="C37" s="197" t="s">
        <v>90</v>
      </c>
      <c r="D37" s="198"/>
      <c r="E37" s="159">
        <v>0.48599999999999999</v>
      </c>
      <c r="F37" s="160"/>
      <c r="G37" s="161"/>
      <c r="M37" s="162" t="s">
        <v>90</v>
      </c>
      <c r="O37" s="150"/>
    </row>
    <row r="38" spans="1:104" x14ac:dyDescent="0.2">
      <c r="A38" s="157"/>
      <c r="B38" s="158"/>
      <c r="C38" s="197" t="s">
        <v>91</v>
      </c>
      <c r="D38" s="198"/>
      <c r="E38" s="159">
        <v>7.0000000000000007E-2</v>
      </c>
      <c r="F38" s="160"/>
      <c r="G38" s="161"/>
      <c r="M38" s="162" t="s">
        <v>91</v>
      </c>
      <c r="O38" s="150"/>
    </row>
    <row r="39" spans="1:104" x14ac:dyDescent="0.2">
      <c r="A39" s="163"/>
      <c r="B39" s="164" t="s">
        <v>69</v>
      </c>
      <c r="C39" s="165" t="str">
        <f>CONCATENATE(B32," ",C32)</f>
        <v>2 Základy a zvláštní zakládání</v>
      </c>
      <c r="D39" s="163"/>
      <c r="E39" s="166"/>
      <c r="F39" s="166"/>
      <c r="G39" s="167">
        <f>SUM(G32:G38)</f>
        <v>0</v>
      </c>
      <c r="O39" s="150">
        <v>4</v>
      </c>
      <c r="BA39" s="168">
        <f>SUM(BA32:BA38)</f>
        <v>0</v>
      </c>
      <c r="BB39" s="168">
        <f>SUM(BB32:BB38)</f>
        <v>0</v>
      </c>
      <c r="BC39" s="168">
        <f>SUM(BC32:BC38)</f>
        <v>0</v>
      </c>
      <c r="BD39" s="168">
        <f>SUM(BD32:BD38)</f>
        <v>0</v>
      </c>
      <c r="BE39" s="168">
        <f>SUM(BE32:BE38)</f>
        <v>0</v>
      </c>
    </row>
    <row r="40" spans="1:104" x14ac:dyDescent="0.2">
      <c r="A40" s="143" t="s">
        <v>65</v>
      </c>
      <c r="B40" s="144" t="s">
        <v>98</v>
      </c>
      <c r="C40" s="145" t="s">
        <v>99</v>
      </c>
      <c r="D40" s="146"/>
      <c r="E40" s="147"/>
      <c r="F40" s="147"/>
      <c r="G40" s="148"/>
      <c r="H40" s="149"/>
      <c r="I40" s="149"/>
      <c r="O40" s="150">
        <v>1</v>
      </c>
    </row>
    <row r="41" spans="1:104" x14ac:dyDescent="0.2">
      <c r="A41" s="151">
        <v>8</v>
      </c>
      <c r="B41" s="152" t="s">
        <v>100</v>
      </c>
      <c r="C41" s="153" t="s">
        <v>101</v>
      </c>
      <c r="D41" s="154" t="s">
        <v>102</v>
      </c>
      <c r="E41" s="155">
        <v>32</v>
      </c>
      <c r="F41" s="155">
        <v>0</v>
      </c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8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x14ac:dyDescent="0.2">
      <c r="A42" s="157"/>
      <c r="B42" s="158"/>
      <c r="C42" s="197" t="s">
        <v>103</v>
      </c>
      <c r="D42" s="198"/>
      <c r="E42" s="159">
        <v>32</v>
      </c>
      <c r="F42" s="160"/>
      <c r="G42" s="161"/>
      <c r="M42" s="162" t="s">
        <v>103</v>
      </c>
      <c r="O42" s="150"/>
    </row>
    <row r="43" spans="1:104" ht="22.5" x14ac:dyDescent="0.2">
      <c r="A43" s="151">
        <v>9</v>
      </c>
      <c r="B43" s="152" t="s">
        <v>104</v>
      </c>
      <c r="C43" s="153" t="s">
        <v>105</v>
      </c>
      <c r="D43" s="154" t="s">
        <v>102</v>
      </c>
      <c r="E43" s="155">
        <v>23</v>
      </c>
      <c r="F43" s="155">
        <v>0</v>
      </c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9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x14ac:dyDescent="0.2">
      <c r="A44" s="157"/>
      <c r="B44" s="158"/>
      <c r="C44" s="197">
        <v>23</v>
      </c>
      <c r="D44" s="198"/>
      <c r="E44" s="159">
        <v>23</v>
      </c>
      <c r="F44" s="160"/>
      <c r="G44" s="161"/>
      <c r="M44" s="162">
        <v>23</v>
      </c>
      <c r="O44" s="150"/>
    </row>
    <row r="45" spans="1:104" x14ac:dyDescent="0.2">
      <c r="A45" s="151">
        <v>10</v>
      </c>
      <c r="B45" s="152" t="s">
        <v>106</v>
      </c>
      <c r="C45" s="153" t="s">
        <v>107</v>
      </c>
      <c r="D45" s="154" t="s">
        <v>102</v>
      </c>
      <c r="E45" s="155">
        <v>3</v>
      </c>
      <c r="F45" s="155">
        <v>0</v>
      </c>
      <c r="G45" s="156">
        <f>E45*F45</f>
        <v>0</v>
      </c>
      <c r="O45" s="150">
        <v>2</v>
      </c>
      <c r="AA45" s="123">
        <v>12</v>
      </c>
      <c r="AB45" s="123">
        <v>0</v>
      </c>
      <c r="AC45" s="123">
        <v>10</v>
      </c>
      <c r="AZ45" s="123">
        <v>1</v>
      </c>
      <c r="BA45" s="123">
        <f>IF(AZ45=1,G45,0)</f>
        <v>0</v>
      </c>
      <c r="BB45" s="123">
        <f>IF(AZ45=2,G45,0)</f>
        <v>0</v>
      </c>
      <c r="BC45" s="123">
        <f>IF(AZ45=3,G45,0)</f>
        <v>0</v>
      </c>
      <c r="BD45" s="123">
        <f>IF(AZ45=4,G45,0)</f>
        <v>0</v>
      </c>
      <c r="BE45" s="123">
        <f>IF(AZ45=5,G45,0)</f>
        <v>0</v>
      </c>
      <c r="CZ45" s="123">
        <v>0</v>
      </c>
    </row>
    <row r="46" spans="1:104" x14ac:dyDescent="0.2">
      <c r="A46" s="157"/>
      <c r="B46" s="158"/>
      <c r="C46" s="197">
        <v>3</v>
      </c>
      <c r="D46" s="198"/>
      <c r="E46" s="159">
        <v>3</v>
      </c>
      <c r="F46" s="160"/>
      <c r="G46" s="161"/>
      <c r="M46" s="162">
        <v>3</v>
      </c>
      <c r="O46" s="150"/>
    </row>
    <row r="47" spans="1:104" x14ac:dyDescent="0.2">
      <c r="A47" s="157"/>
      <c r="B47" s="158"/>
      <c r="C47" s="197"/>
      <c r="D47" s="198"/>
      <c r="E47" s="159">
        <v>0</v>
      </c>
      <c r="F47" s="160"/>
      <c r="G47" s="161"/>
      <c r="M47" s="162"/>
      <c r="O47" s="150"/>
    </row>
    <row r="48" spans="1:104" x14ac:dyDescent="0.2">
      <c r="A48" s="151">
        <v>11</v>
      </c>
      <c r="B48" s="152" t="s">
        <v>108</v>
      </c>
      <c r="C48" s="153" t="s">
        <v>109</v>
      </c>
      <c r="D48" s="154" t="s">
        <v>102</v>
      </c>
      <c r="E48" s="155">
        <v>6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11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0</v>
      </c>
    </row>
    <row r="49" spans="1:104" x14ac:dyDescent="0.2">
      <c r="A49" s="157"/>
      <c r="B49" s="158"/>
      <c r="C49" s="197">
        <v>6</v>
      </c>
      <c r="D49" s="198"/>
      <c r="E49" s="159">
        <v>6</v>
      </c>
      <c r="F49" s="160"/>
      <c r="G49" s="161"/>
      <c r="M49" s="162">
        <v>6</v>
      </c>
      <c r="O49" s="150"/>
    </row>
    <row r="50" spans="1:104" x14ac:dyDescent="0.2">
      <c r="A50" s="157"/>
      <c r="B50" s="158"/>
      <c r="C50" s="197"/>
      <c r="D50" s="198"/>
      <c r="E50" s="159">
        <v>0</v>
      </c>
      <c r="F50" s="160"/>
      <c r="G50" s="161"/>
      <c r="M50" s="162"/>
      <c r="O50" s="150"/>
    </row>
    <row r="51" spans="1:104" x14ac:dyDescent="0.2">
      <c r="A51" s="151">
        <v>12</v>
      </c>
      <c r="B51" s="152" t="s">
        <v>110</v>
      </c>
      <c r="C51" s="153" t="s">
        <v>111</v>
      </c>
      <c r="D51" s="154" t="s">
        <v>112</v>
      </c>
      <c r="E51" s="155">
        <v>12</v>
      </c>
      <c r="F51" s="155">
        <v>0</v>
      </c>
      <c r="G51" s="156">
        <f>E51*F51</f>
        <v>0</v>
      </c>
      <c r="O51" s="150">
        <v>2</v>
      </c>
      <c r="AA51" s="123">
        <v>12</v>
      </c>
      <c r="AB51" s="123">
        <v>0</v>
      </c>
      <c r="AC51" s="123">
        <v>12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Z51" s="123">
        <v>0</v>
      </c>
    </row>
    <row r="52" spans="1:104" x14ac:dyDescent="0.2">
      <c r="A52" s="163"/>
      <c r="B52" s="164" t="s">
        <v>69</v>
      </c>
      <c r="C52" s="165" t="str">
        <f>CONCATENATE(B40," ",C40)</f>
        <v>33 Sloupy a pilíře,stožáry,stojky</v>
      </c>
      <c r="D52" s="163"/>
      <c r="E52" s="166"/>
      <c r="F52" s="166"/>
      <c r="G52" s="167">
        <f>SUM(G40:G51)</f>
        <v>0</v>
      </c>
      <c r="O52" s="150">
        <v>4</v>
      </c>
      <c r="BA52" s="168">
        <f>SUM(BA40:BA51)</f>
        <v>0</v>
      </c>
      <c r="BB52" s="168">
        <f>SUM(BB40:BB51)</f>
        <v>0</v>
      </c>
      <c r="BC52" s="168">
        <f>SUM(BC40:BC51)</f>
        <v>0</v>
      </c>
      <c r="BD52" s="168">
        <f>SUM(BD40:BD51)</f>
        <v>0</v>
      </c>
      <c r="BE52" s="168">
        <f>SUM(BE40:BE51)</f>
        <v>0</v>
      </c>
    </row>
    <row r="53" spans="1:104" x14ac:dyDescent="0.2">
      <c r="A53" s="143" t="s">
        <v>65</v>
      </c>
      <c r="B53" s="144" t="s">
        <v>113</v>
      </c>
      <c r="C53" s="145" t="s">
        <v>114</v>
      </c>
      <c r="D53" s="146"/>
      <c r="E53" s="147"/>
      <c r="F53" s="147"/>
      <c r="G53" s="148"/>
      <c r="H53" s="149"/>
      <c r="I53" s="149"/>
      <c r="O53" s="150">
        <v>1</v>
      </c>
    </row>
    <row r="54" spans="1:104" ht="22.5" x14ac:dyDescent="0.2">
      <c r="A54" s="151">
        <v>13</v>
      </c>
      <c r="B54" s="152" t="s">
        <v>115</v>
      </c>
      <c r="C54" s="153" t="s">
        <v>116</v>
      </c>
      <c r="D54" s="154" t="s">
        <v>117</v>
      </c>
      <c r="E54" s="155">
        <v>61.84</v>
      </c>
      <c r="F54" s="155">
        <v>0</v>
      </c>
      <c r="G54" s="156">
        <f>E54*F54</f>
        <v>0</v>
      </c>
      <c r="O54" s="150">
        <v>2</v>
      </c>
      <c r="AA54" s="123">
        <v>12</v>
      </c>
      <c r="AB54" s="123">
        <v>0</v>
      </c>
      <c r="AC54" s="123">
        <v>13</v>
      </c>
      <c r="AZ54" s="123">
        <v>2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0</v>
      </c>
    </row>
    <row r="55" spans="1:104" x14ac:dyDescent="0.2">
      <c r="A55" s="157"/>
      <c r="B55" s="158"/>
      <c r="C55" s="197" t="s">
        <v>118</v>
      </c>
      <c r="D55" s="198"/>
      <c r="E55" s="159">
        <v>61.84</v>
      </c>
      <c r="F55" s="160"/>
      <c r="G55" s="161"/>
      <c r="M55" s="162" t="s">
        <v>118</v>
      </c>
      <c r="O55" s="150"/>
    </row>
    <row r="56" spans="1:104" ht="22.5" x14ac:dyDescent="0.2">
      <c r="A56" s="151">
        <v>14</v>
      </c>
      <c r="B56" s="152" t="s">
        <v>119</v>
      </c>
      <c r="C56" s="153" t="s">
        <v>120</v>
      </c>
      <c r="D56" s="154" t="s">
        <v>68</v>
      </c>
      <c r="E56" s="155">
        <v>1</v>
      </c>
      <c r="F56" s="155">
        <v>0</v>
      </c>
      <c r="G56" s="156">
        <f>E56*F56</f>
        <v>0</v>
      </c>
      <c r="O56" s="150">
        <v>2</v>
      </c>
      <c r="AA56" s="123">
        <v>12</v>
      </c>
      <c r="AB56" s="123">
        <v>0</v>
      </c>
      <c r="AC56" s="123">
        <v>14</v>
      </c>
      <c r="AZ56" s="123">
        <v>2</v>
      </c>
      <c r="BA56" s="123">
        <f>IF(AZ56=1,G56,0)</f>
        <v>0</v>
      </c>
      <c r="BB56" s="123">
        <f>IF(AZ56=2,G56,0)</f>
        <v>0</v>
      </c>
      <c r="BC56" s="123">
        <f>IF(AZ56=3,G56,0)</f>
        <v>0</v>
      </c>
      <c r="BD56" s="123">
        <f>IF(AZ56=4,G56,0)</f>
        <v>0</v>
      </c>
      <c r="BE56" s="123">
        <f>IF(AZ56=5,G56,0)</f>
        <v>0</v>
      </c>
      <c r="CZ56" s="123">
        <v>0</v>
      </c>
    </row>
    <row r="57" spans="1:104" x14ac:dyDescent="0.2">
      <c r="A57" s="157"/>
      <c r="B57" s="158"/>
      <c r="C57" s="197">
        <v>1</v>
      </c>
      <c r="D57" s="198"/>
      <c r="E57" s="159">
        <v>1</v>
      </c>
      <c r="F57" s="160"/>
      <c r="G57" s="161"/>
      <c r="M57" s="162">
        <v>1</v>
      </c>
      <c r="O57" s="150"/>
    </row>
    <row r="58" spans="1:104" x14ac:dyDescent="0.2">
      <c r="A58" s="157"/>
      <c r="B58" s="158"/>
      <c r="C58" s="197"/>
      <c r="D58" s="198"/>
      <c r="E58" s="159">
        <v>0</v>
      </c>
      <c r="F58" s="160"/>
      <c r="G58" s="161"/>
      <c r="M58" s="162"/>
      <c r="O58" s="150"/>
    </row>
    <row r="59" spans="1:104" x14ac:dyDescent="0.2">
      <c r="A59" s="151">
        <v>15</v>
      </c>
      <c r="B59" s="152" t="s">
        <v>121</v>
      </c>
      <c r="C59" s="153" t="s">
        <v>122</v>
      </c>
      <c r="D59" s="154" t="s">
        <v>117</v>
      </c>
      <c r="E59" s="155">
        <v>123.68</v>
      </c>
      <c r="F59" s="155">
        <v>0</v>
      </c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15</v>
      </c>
      <c r="AZ59" s="123">
        <v>2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0</v>
      </c>
    </row>
    <row r="60" spans="1:104" x14ac:dyDescent="0.2">
      <c r="A60" s="157"/>
      <c r="B60" s="158"/>
      <c r="C60" s="197" t="s">
        <v>123</v>
      </c>
      <c r="D60" s="198"/>
      <c r="E60" s="159">
        <v>123.68</v>
      </c>
      <c r="F60" s="160"/>
      <c r="G60" s="161"/>
      <c r="M60" s="162" t="s">
        <v>123</v>
      </c>
      <c r="O60" s="150"/>
    </row>
    <row r="61" spans="1:104" ht="22.5" x14ac:dyDescent="0.2">
      <c r="A61" s="151">
        <v>16</v>
      </c>
      <c r="B61" s="152" t="s">
        <v>124</v>
      </c>
      <c r="C61" s="153" t="s">
        <v>125</v>
      </c>
      <c r="D61" s="154" t="s">
        <v>68</v>
      </c>
      <c r="E61" s="155">
        <v>1</v>
      </c>
      <c r="F61" s="155">
        <v>0</v>
      </c>
      <c r="G61" s="156">
        <f>E61*F61</f>
        <v>0</v>
      </c>
      <c r="O61" s="150">
        <v>2</v>
      </c>
      <c r="AA61" s="123">
        <v>12</v>
      </c>
      <c r="AB61" s="123">
        <v>0</v>
      </c>
      <c r="AC61" s="123">
        <v>16</v>
      </c>
      <c r="AZ61" s="123">
        <v>2</v>
      </c>
      <c r="BA61" s="123">
        <f>IF(AZ61=1,G61,0)</f>
        <v>0</v>
      </c>
      <c r="BB61" s="123">
        <f>IF(AZ61=2,G61,0)</f>
        <v>0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0</v>
      </c>
    </row>
    <row r="62" spans="1:104" x14ac:dyDescent="0.2">
      <c r="A62" s="157"/>
      <c r="B62" s="158"/>
      <c r="C62" s="197">
        <v>1</v>
      </c>
      <c r="D62" s="198"/>
      <c r="E62" s="159">
        <v>1</v>
      </c>
      <c r="F62" s="160"/>
      <c r="G62" s="161"/>
      <c r="M62" s="162">
        <v>1</v>
      </c>
      <c r="O62" s="150"/>
    </row>
    <row r="63" spans="1:104" x14ac:dyDescent="0.2">
      <c r="A63" s="157"/>
      <c r="B63" s="158"/>
      <c r="C63" s="197"/>
      <c r="D63" s="198"/>
      <c r="E63" s="159">
        <v>0</v>
      </c>
      <c r="F63" s="160"/>
      <c r="G63" s="161"/>
      <c r="M63" s="162"/>
      <c r="O63" s="150"/>
    </row>
    <row r="64" spans="1:104" x14ac:dyDescent="0.2">
      <c r="A64" s="151">
        <v>17</v>
      </c>
      <c r="B64" s="152" t="s">
        <v>126</v>
      </c>
      <c r="C64" s="153" t="s">
        <v>127</v>
      </c>
      <c r="D64" s="154" t="s">
        <v>128</v>
      </c>
      <c r="E64" s="155">
        <v>1</v>
      </c>
      <c r="F64" s="155">
        <v>0</v>
      </c>
      <c r="G64" s="156">
        <f>E64*F64</f>
        <v>0</v>
      </c>
      <c r="O64" s="150">
        <v>2</v>
      </c>
      <c r="AA64" s="123">
        <v>12</v>
      </c>
      <c r="AB64" s="123">
        <v>0</v>
      </c>
      <c r="AC64" s="123">
        <v>17</v>
      </c>
      <c r="AZ64" s="123">
        <v>2</v>
      </c>
      <c r="BA64" s="123">
        <f>IF(AZ64=1,G64,0)</f>
        <v>0</v>
      </c>
      <c r="BB64" s="123">
        <f>IF(AZ64=2,G64,0)</f>
        <v>0</v>
      </c>
      <c r="BC64" s="123">
        <f>IF(AZ64=3,G64,0)</f>
        <v>0</v>
      </c>
      <c r="BD64" s="123">
        <f>IF(AZ64=4,G64,0)</f>
        <v>0</v>
      </c>
      <c r="BE64" s="123">
        <f>IF(AZ64=5,G64,0)</f>
        <v>0</v>
      </c>
      <c r="CZ64" s="123">
        <v>0</v>
      </c>
    </row>
    <row r="65" spans="1:104" x14ac:dyDescent="0.2">
      <c r="A65" s="157"/>
      <c r="B65" s="158"/>
      <c r="C65" s="197">
        <v>1</v>
      </c>
      <c r="D65" s="198"/>
      <c r="E65" s="159">
        <v>1</v>
      </c>
      <c r="F65" s="160"/>
      <c r="G65" s="161"/>
      <c r="M65" s="162">
        <v>1</v>
      </c>
      <c r="O65" s="150"/>
    </row>
    <row r="66" spans="1:104" x14ac:dyDescent="0.2">
      <c r="A66" s="157"/>
      <c r="B66" s="158"/>
      <c r="C66" s="197"/>
      <c r="D66" s="198"/>
      <c r="E66" s="159">
        <v>0</v>
      </c>
      <c r="F66" s="160"/>
      <c r="G66" s="161"/>
      <c r="M66" s="162"/>
      <c r="O66" s="150"/>
    </row>
    <row r="67" spans="1:104" x14ac:dyDescent="0.2">
      <c r="A67" s="151">
        <v>18</v>
      </c>
      <c r="B67" s="152" t="s">
        <v>129</v>
      </c>
      <c r="C67" s="153" t="s">
        <v>130</v>
      </c>
      <c r="D67" s="154" t="s">
        <v>128</v>
      </c>
      <c r="E67" s="155">
        <v>1</v>
      </c>
      <c r="F67" s="155">
        <v>0</v>
      </c>
      <c r="G67" s="156">
        <f>E67*F67</f>
        <v>0</v>
      </c>
      <c r="O67" s="150">
        <v>2</v>
      </c>
      <c r="AA67" s="123">
        <v>12</v>
      </c>
      <c r="AB67" s="123">
        <v>0</v>
      </c>
      <c r="AC67" s="123">
        <v>18</v>
      </c>
      <c r="AZ67" s="123">
        <v>2</v>
      </c>
      <c r="BA67" s="123">
        <f>IF(AZ67=1,G67,0)</f>
        <v>0</v>
      </c>
      <c r="BB67" s="123">
        <f>IF(AZ67=2,G67,0)</f>
        <v>0</v>
      </c>
      <c r="BC67" s="123">
        <f>IF(AZ67=3,G67,0)</f>
        <v>0</v>
      </c>
      <c r="BD67" s="123">
        <f>IF(AZ67=4,G67,0)</f>
        <v>0</v>
      </c>
      <c r="BE67" s="123">
        <f>IF(AZ67=5,G67,0)</f>
        <v>0</v>
      </c>
      <c r="CZ67" s="123">
        <v>0</v>
      </c>
    </row>
    <row r="68" spans="1:104" x14ac:dyDescent="0.2">
      <c r="A68" s="157"/>
      <c r="B68" s="158"/>
      <c r="C68" s="197">
        <v>1</v>
      </c>
      <c r="D68" s="198"/>
      <c r="E68" s="159">
        <v>1</v>
      </c>
      <c r="F68" s="160"/>
      <c r="G68" s="161"/>
      <c r="M68" s="162">
        <v>1</v>
      </c>
      <c r="O68" s="150"/>
    </row>
    <row r="69" spans="1:104" x14ac:dyDescent="0.2">
      <c r="A69" s="157"/>
      <c r="B69" s="158"/>
      <c r="C69" s="197"/>
      <c r="D69" s="198"/>
      <c r="E69" s="159">
        <v>0</v>
      </c>
      <c r="F69" s="160"/>
      <c r="G69" s="161"/>
      <c r="M69" s="162"/>
      <c r="O69" s="150"/>
    </row>
    <row r="70" spans="1:104" x14ac:dyDescent="0.2">
      <c r="A70" s="151">
        <v>19</v>
      </c>
      <c r="B70" s="152" t="s">
        <v>131</v>
      </c>
      <c r="C70" s="153" t="s">
        <v>132</v>
      </c>
      <c r="D70" s="154" t="s">
        <v>117</v>
      </c>
      <c r="E70" s="155">
        <v>64.981999999999999</v>
      </c>
      <c r="F70" s="155">
        <v>0</v>
      </c>
      <c r="G70" s="156">
        <f>E70*F70</f>
        <v>0</v>
      </c>
      <c r="O70" s="150">
        <v>2</v>
      </c>
      <c r="AA70" s="123">
        <v>12</v>
      </c>
      <c r="AB70" s="123">
        <v>1</v>
      </c>
      <c r="AC70" s="123">
        <v>19</v>
      </c>
      <c r="AZ70" s="123">
        <v>2</v>
      </c>
      <c r="BA70" s="123">
        <f>IF(AZ70=1,G70,0)</f>
        <v>0</v>
      </c>
      <c r="BB70" s="123">
        <f>IF(AZ70=2,G70,0)</f>
        <v>0</v>
      </c>
      <c r="BC70" s="123">
        <f>IF(AZ70=3,G70,0)</f>
        <v>0</v>
      </c>
      <c r="BD70" s="123">
        <f>IF(AZ70=4,G70,0)</f>
        <v>0</v>
      </c>
      <c r="BE70" s="123">
        <f>IF(AZ70=5,G70,0)</f>
        <v>0</v>
      </c>
      <c r="CZ70" s="123">
        <v>0</v>
      </c>
    </row>
    <row r="71" spans="1:104" x14ac:dyDescent="0.2">
      <c r="A71" s="157"/>
      <c r="B71" s="158"/>
      <c r="C71" s="197" t="s">
        <v>133</v>
      </c>
      <c r="D71" s="198"/>
      <c r="E71" s="159">
        <v>64.932000000000002</v>
      </c>
      <c r="F71" s="160"/>
      <c r="G71" s="161"/>
      <c r="M71" s="162" t="s">
        <v>133</v>
      </c>
      <c r="O71" s="150"/>
    </row>
    <row r="72" spans="1:104" x14ac:dyDescent="0.2">
      <c r="A72" s="157"/>
      <c r="B72" s="158"/>
      <c r="C72" s="197" t="s">
        <v>134</v>
      </c>
      <c r="D72" s="198"/>
      <c r="E72" s="159">
        <v>0.05</v>
      </c>
      <c r="F72" s="160"/>
      <c r="G72" s="161"/>
      <c r="M72" s="162" t="s">
        <v>134</v>
      </c>
      <c r="O72" s="150"/>
    </row>
    <row r="73" spans="1:104" x14ac:dyDescent="0.2">
      <c r="A73" s="151">
        <v>20</v>
      </c>
      <c r="B73" s="152" t="s">
        <v>135</v>
      </c>
      <c r="C73" s="153" t="s">
        <v>136</v>
      </c>
      <c r="D73" s="154" t="s">
        <v>117</v>
      </c>
      <c r="E73" s="155">
        <v>194.876</v>
      </c>
      <c r="F73" s="155">
        <v>0</v>
      </c>
      <c r="G73" s="156">
        <f>E73*F73</f>
        <v>0</v>
      </c>
      <c r="O73" s="150">
        <v>2</v>
      </c>
      <c r="AA73" s="123">
        <v>12</v>
      </c>
      <c r="AB73" s="123">
        <v>1</v>
      </c>
      <c r="AC73" s="123">
        <v>20</v>
      </c>
      <c r="AZ73" s="123">
        <v>2</v>
      </c>
      <c r="BA73" s="123">
        <f>IF(AZ73=1,G73,0)</f>
        <v>0</v>
      </c>
      <c r="BB73" s="123">
        <f>IF(AZ73=2,G73,0)</f>
        <v>0</v>
      </c>
      <c r="BC73" s="123">
        <f>IF(AZ73=3,G73,0)</f>
        <v>0</v>
      </c>
      <c r="BD73" s="123">
        <f>IF(AZ73=4,G73,0)</f>
        <v>0</v>
      </c>
      <c r="BE73" s="123">
        <f>IF(AZ73=5,G73,0)</f>
        <v>0</v>
      </c>
      <c r="CZ73" s="123">
        <v>0</v>
      </c>
    </row>
    <row r="74" spans="1:104" x14ac:dyDescent="0.2">
      <c r="A74" s="157"/>
      <c r="B74" s="158"/>
      <c r="C74" s="197" t="s">
        <v>137</v>
      </c>
      <c r="D74" s="198"/>
      <c r="E74" s="159">
        <v>194.79599999999999</v>
      </c>
      <c r="F74" s="160"/>
      <c r="G74" s="161"/>
      <c r="M74" s="162" t="s">
        <v>137</v>
      </c>
      <c r="O74" s="150"/>
    </row>
    <row r="75" spans="1:104" x14ac:dyDescent="0.2">
      <c r="A75" s="157"/>
      <c r="B75" s="158"/>
      <c r="C75" s="197" t="s">
        <v>138</v>
      </c>
      <c r="D75" s="198"/>
      <c r="E75" s="159">
        <v>0.08</v>
      </c>
      <c r="F75" s="160"/>
      <c r="G75" s="161"/>
      <c r="M75" s="162" t="s">
        <v>138</v>
      </c>
      <c r="O75" s="150"/>
    </row>
    <row r="76" spans="1:104" x14ac:dyDescent="0.2">
      <c r="A76" s="151">
        <v>21</v>
      </c>
      <c r="B76" s="152" t="s">
        <v>139</v>
      </c>
      <c r="C76" s="153" t="s">
        <v>140</v>
      </c>
      <c r="D76" s="154" t="s">
        <v>117</v>
      </c>
      <c r="E76" s="155">
        <v>129.88399999999999</v>
      </c>
      <c r="F76" s="155">
        <v>0</v>
      </c>
      <c r="G76" s="156">
        <f>E76*F76</f>
        <v>0</v>
      </c>
      <c r="O76" s="150">
        <v>2</v>
      </c>
      <c r="AA76" s="123">
        <v>12</v>
      </c>
      <c r="AB76" s="123">
        <v>1</v>
      </c>
      <c r="AC76" s="123">
        <v>21</v>
      </c>
      <c r="AZ76" s="123">
        <v>2</v>
      </c>
      <c r="BA76" s="123">
        <f>IF(AZ76=1,G76,0)</f>
        <v>0</v>
      </c>
      <c r="BB76" s="123">
        <f>IF(AZ76=2,G76,0)</f>
        <v>0</v>
      </c>
      <c r="BC76" s="123">
        <f>IF(AZ76=3,G76,0)</f>
        <v>0</v>
      </c>
      <c r="BD76" s="123">
        <f>IF(AZ76=4,G76,0)</f>
        <v>0</v>
      </c>
      <c r="BE76" s="123">
        <f>IF(AZ76=5,G76,0)</f>
        <v>0</v>
      </c>
      <c r="CZ76" s="123">
        <v>0</v>
      </c>
    </row>
    <row r="77" spans="1:104" x14ac:dyDescent="0.2">
      <c r="A77" s="157"/>
      <c r="B77" s="158"/>
      <c r="C77" s="197" t="s">
        <v>141</v>
      </c>
      <c r="D77" s="198"/>
      <c r="E77" s="159">
        <v>129.864</v>
      </c>
      <c r="F77" s="160"/>
      <c r="G77" s="161"/>
      <c r="M77" s="162" t="s">
        <v>141</v>
      </c>
      <c r="O77" s="150"/>
    </row>
    <row r="78" spans="1:104" x14ac:dyDescent="0.2">
      <c r="A78" s="157"/>
      <c r="B78" s="158"/>
      <c r="C78" s="197" t="s">
        <v>142</v>
      </c>
      <c r="D78" s="198"/>
      <c r="E78" s="159">
        <v>0.02</v>
      </c>
      <c r="F78" s="160"/>
      <c r="G78" s="161"/>
      <c r="M78" s="162" t="s">
        <v>142</v>
      </c>
      <c r="O78" s="150"/>
    </row>
    <row r="79" spans="1:104" x14ac:dyDescent="0.2">
      <c r="A79" s="151">
        <v>22</v>
      </c>
      <c r="B79" s="152" t="s">
        <v>143</v>
      </c>
      <c r="C79" s="153" t="s">
        <v>144</v>
      </c>
      <c r="D79" s="154" t="s">
        <v>68</v>
      </c>
      <c r="E79" s="155">
        <v>23</v>
      </c>
      <c r="F79" s="155">
        <v>0</v>
      </c>
      <c r="G79" s="156">
        <f>E79*F79</f>
        <v>0</v>
      </c>
      <c r="O79" s="150">
        <v>2</v>
      </c>
      <c r="AA79" s="123">
        <v>12</v>
      </c>
      <c r="AB79" s="123">
        <v>0</v>
      </c>
      <c r="AC79" s="123">
        <v>22</v>
      </c>
      <c r="AZ79" s="123">
        <v>2</v>
      </c>
      <c r="BA79" s="123">
        <f>IF(AZ79=1,G79,0)</f>
        <v>0</v>
      </c>
      <c r="BB79" s="123">
        <f>IF(AZ79=2,G79,0)</f>
        <v>0</v>
      </c>
      <c r="BC79" s="123">
        <f>IF(AZ79=3,G79,0)</f>
        <v>0</v>
      </c>
      <c r="BD79" s="123">
        <f>IF(AZ79=4,G79,0)</f>
        <v>0</v>
      </c>
      <c r="BE79" s="123">
        <f>IF(AZ79=5,G79,0)</f>
        <v>0</v>
      </c>
      <c r="CZ79" s="123">
        <v>0</v>
      </c>
    </row>
    <row r="80" spans="1:104" x14ac:dyDescent="0.2">
      <c r="A80" s="157"/>
      <c r="B80" s="158"/>
      <c r="C80" s="197">
        <v>23</v>
      </c>
      <c r="D80" s="198"/>
      <c r="E80" s="159">
        <v>23</v>
      </c>
      <c r="F80" s="160"/>
      <c r="G80" s="161"/>
      <c r="M80" s="162">
        <v>23</v>
      </c>
      <c r="O80" s="150"/>
    </row>
    <row r="81" spans="1:104" x14ac:dyDescent="0.2">
      <c r="A81" s="151">
        <v>23</v>
      </c>
      <c r="B81" s="152" t="s">
        <v>145</v>
      </c>
      <c r="C81" s="153" t="s">
        <v>146</v>
      </c>
      <c r="D81" s="154" t="s">
        <v>68</v>
      </c>
      <c r="E81" s="155">
        <v>38</v>
      </c>
      <c r="F81" s="155">
        <v>0</v>
      </c>
      <c r="G81" s="156">
        <f>E81*F81</f>
        <v>0</v>
      </c>
      <c r="O81" s="150">
        <v>2</v>
      </c>
      <c r="AA81" s="123">
        <v>12</v>
      </c>
      <c r="AB81" s="123">
        <v>0</v>
      </c>
      <c r="AC81" s="123">
        <v>23</v>
      </c>
      <c r="AZ81" s="123">
        <v>2</v>
      </c>
      <c r="BA81" s="123">
        <f>IF(AZ81=1,G81,0)</f>
        <v>0</v>
      </c>
      <c r="BB81" s="123">
        <f>IF(AZ81=2,G81,0)</f>
        <v>0</v>
      </c>
      <c r="BC81" s="123">
        <f>IF(AZ81=3,G81,0)</f>
        <v>0</v>
      </c>
      <c r="BD81" s="123">
        <f>IF(AZ81=4,G81,0)</f>
        <v>0</v>
      </c>
      <c r="BE81" s="123">
        <f>IF(AZ81=5,G81,0)</f>
        <v>0</v>
      </c>
      <c r="CZ81" s="123">
        <v>0</v>
      </c>
    </row>
    <row r="82" spans="1:104" x14ac:dyDescent="0.2">
      <c r="A82" s="157"/>
      <c r="B82" s="158"/>
      <c r="C82" s="197">
        <v>38</v>
      </c>
      <c r="D82" s="198"/>
      <c r="E82" s="159">
        <v>38</v>
      </c>
      <c r="F82" s="160"/>
      <c r="G82" s="161"/>
      <c r="M82" s="162">
        <v>38</v>
      </c>
      <c r="O82" s="150"/>
    </row>
    <row r="83" spans="1:104" x14ac:dyDescent="0.2">
      <c r="A83" s="151">
        <v>24</v>
      </c>
      <c r="B83" s="152" t="s">
        <v>147</v>
      </c>
      <c r="C83" s="153" t="s">
        <v>148</v>
      </c>
      <c r="D83" s="154" t="s">
        <v>112</v>
      </c>
      <c r="E83" s="155">
        <v>0.78</v>
      </c>
      <c r="F83" s="155">
        <v>0</v>
      </c>
      <c r="G83" s="156">
        <f>E83*F83</f>
        <v>0</v>
      </c>
      <c r="O83" s="150">
        <v>2</v>
      </c>
      <c r="AA83" s="123">
        <v>12</v>
      </c>
      <c r="AB83" s="123">
        <v>0</v>
      </c>
      <c r="AC83" s="123">
        <v>24</v>
      </c>
      <c r="AZ83" s="123">
        <v>2</v>
      </c>
      <c r="BA83" s="123">
        <f>IF(AZ83=1,G83,0)</f>
        <v>0</v>
      </c>
      <c r="BB83" s="123">
        <f>IF(AZ83=2,G83,0)</f>
        <v>0</v>
      </c>
      <c r="BC83" s="123">
        <f>IF(AZ83=3,G83,0)</f>
        <v>0</v>
      </c>
      <c r="BD83" s="123">
        <f>IF(AZ83=4,G83,0)</f>
        <v>0</v>
      </c>
      <c r="BE83" s="123">
        <f>IF(AZ83=5,G83,0)</f>
        <v>0</v>
      </c>
      <c r="CZ83" s="123">
        <v>0</v>
      </c>
    </row>
    <row r="84" spans="1:104" x14ac:dyDescent="0.2">
      <c r="A84" s="163"/>
      <c r="B84" s="164" t="s">
        <v>69</v>
      </c>
      <c r="C84" s="165" t="str">
        <f>CONCATENATE(B53," ",C53)</f>
        <v>767 Konstrukce zámečnické</v>
      </c>
      <c r="D84" s="163"/>
      <c r="E84" s="166"/>
      <c r="F84" s="166"/>
      <c r="G84" s="167">
        <f>SUM(G53:G83)</f>
        <v>0</v>
      </c>
      <c r="O84" s="150">
        <v>4</v>
      </c>
      <c r="BA84" s="168">
        <f>SUM(BA53:BA83)</f>
        <v>0</v>
      </c>
      <c r="BB84" s="168">
        <f>SUM(BB53:BB83)</f>
        <v>0</v>
      </c>
      <c r="BC84" s="168">
        <f>SUM(BC53:BC83)</f>
        <v>0</v>
      </c>
      <c r="BD84" s="168">
        <f>SUM(BD53:BD83)</f>
        <v>0</v>
      </c>
      <c r="BE84" s="168">
        <f>SUM(BE53:BE83)</f>
        <v>0</v>
      </c>
    </row>
    <row r="85" spans="1:104" x14ac:dyDescent="0.2">
      <c r="A85" s="124"/>
      <c r="B85" s="124"/>
      <c r="C85" s="124"/>
      <c r="D85" s="124"/>
      <c r="E85" s="124"/>
      <c r="F85" s="124"/>
      <c r="G85" s="124"/>
    </row>
    <row r="86" spans="1:104" x14ac:dyDescent="0.2">
      <c r="E86" s="123"/>
    </row>
    <row r="87" spans="1:104" x14ac:dyDescent="0.2">
      <c r="E87" s="123"/>
    </row>
    <row r="88" spans="1:104" x14ac:dyDescent="0.2">
      <c r="E88" s="123"/>
    </row>
    <row r="89" spans="1:104" x14ac:dyDescent="0.2">
      <c r="E89" s="123"/>
    </row>
    <row r="90" spans="1:104" x14ac:dyDescent="0.2">
      <c r="E90" s="123"/>
    </row>
    <row r="91" spans="1:104" x14ac:dyDescent="0.2">
      <c r="E91" s="123"/>
    </row>
    <row r="92" spans="1:104" x14ac:dyDescent="0.2">
      <c r="E92" s="123"/>
    </row>
    <row r="93" spans="1:104" x14ac:dyDescent="0.2">
      <c r="E93" s="123"/>
    </row>
    <row r="94" spans="1:104" x14ac:dyDescent="0.2">
      <c r="E94" s="123"/>
    </row>
    <row r="95" spans="1:104" x14ac:dyDescent="0.2">
      <c r="E95" s="123"/>
    </row>
    <row r="96" spans="1:104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A108" s="169"/>
      <c r="B108" s="169"/>
      <c r="C108" s="169"/>
      <c r="D108" s="169"/>
      <c r="E108" s="169"/>
      <c r="F108" s="169"/>
      <c r="G108" s="169"/>
    </row>
    <row r="109" spans="1:7" x14ac:dyDescent="0.2">
      <c r="A109" s="169"/>
      <c r="B109" s="169"/>
      <c r="C109" s="169"/>
      <c r="D109" s="169"/>
      <c r="E109" s="169"/>
      <c r="F109" s="169"/>
      <c r="G109" s="169"/>
    </row>
    <row r="110" spans="1:7" x14ac:dyDescent="0.2">
      <c r="A110" s="169"/>
      <c r="B110" s="169"/>
      <c r="C110" s="169"/>
      <c r="D110" s="169"/>
      <c r="E110" s="169"/>
      <c r="F110" s="169"/>
      <c r="G110" s="169"/>
    </row>
    <row r="111" spans="1:7" x14ac:dyDescent="0.2">
      <c r="A111" s="169"/>
      <c r="B111" s="169"/>
      <c r="C111" s="169"/>
      <c r="D111" s="169"/>
      <c r="E111" s="169"/>
      <c r="F111" s="169"/>
      <c r="G111" s="169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E129" s="123"/>
    </row>
    <row r="130" spans="1:7" x14ac:dyDescent="0.2">
      <c r="E130" s="123"/>
    </row>
    <row r="131" spans="1:7" x14ac:dyDescent="0.2">
      <c r="E131" s="123"/>
    </row>
    <row r="132" spans="1:7" x14ac:dyDescent="0.2">
      <c r="E132" s="123"/>
    </row>
    <row r="133" spans="1:7" x14ac:dyDescent="0.2">
      <c r="E133" s="123"/>
    </row>
    <row r="134" spans="1:7" x14ac:dyDescent="0.2">
      <c r="E134" s="123"/>
    </row>
    <row r="135" spans="1:7" x14ac:dyDescent="0.2">
      <c r="E135" s="123"/>
    </row>
    <row r="136" spans="1:7" x14ac:dyDescent="0.2">
      <c r="E136" s="123"/>
    </row>
    <row r="137" spans="1:7" x14ac:dyDescent="0.2">
      <c r="E137" s="123"/>
    </row>
    <row r="138" spans="1:7" x14ac:dyDescent="0.2">
      <c r="E138" s="123"/>
    </row>
    <row r="139" spans="1:7" x14ac:dyDescent="0.2">
      <c r="E139" s="123"/>
    </row>
    <row r="140" spans="1:7" x14ac:dyDescent="0.2">
      <c r="E140" s="123"/>
    </row>
    <row r="141" spans="1:7" x14ac:dyDescent="0.2">
      <c r="E141" s="123"/>
    </row>
    <row r="142" spans="1:7" x14ac:dyDescent="0.2">
      <c r="E142" s="123"/>
    </row>
    <row r="143" spans="1:7" x14ac:dyDescent="0.2">
      <c r="A143" s="170"/>
      <c r="B143" s="170"/>
    </row>
    <row r="144" spans="1:7" x14ac:dyDescent="0.2">
      <c r="A144" s="169"/>
      <c r="B144" s="169"/>
      <c r="C144" s="172"/>
      <c r="D144" s="172"/>
      <c r="E144" s="173"/>
      <c r="F144" s="172"/>
      <c r="G144" s="174"/>
    </row>
    <row r="145" spans="1:7" x14ac:dyDescent="0.2">
      <c r="A145" s="175"/>
      <c r="B145" s="175"/>
      <c r="C145" s="169"/>
      <c r="D145" s="169"/>
      <c r="E145" s="176"/>
      <c r="F145" s="169"/>
      <c r="G145" s="169"/>
    </row>
    <row r="146" spans="1:7" x14ac:dyDescent="0.2">
      <c r="A146" s="169"/>
      <c r="B146" s="169"/>
      <c r="C146" s="169"/>
      <c r="D146" s="169"/>
      <c r="E146" s="176"/>
      <c r="F146" s="169"/>
      <c r="G146" s="169"/>
    </row>
    <row r="147" spans="1:7" x14ac:dyDescent="0.2">
      <c r="A147" s="169"/>
      <c r="B147" s="169"/>
      <c r="C147" s="169"/>
      <c r="D147" s="169"/>
      <c r="E147" s="176"/>
      <c r="F147" s="169"/>
      <c r="G147" s="169"/>
    </row>
    <row r="148" spans="1:7" x14ac:dyDescent="0.2">
      <c r="A148" s="169"/>
      <c r="B148" s="169"/>
      <c r="C148" s="169"/>
      <c r="D148" s="169"/>
      <c r="E148" s="176"/>
      <c r="F148" s="169"/>
      <c r="G148" s="169"/>
    </row>
    <row r="149" spans="1:7" x14ac:dyDescent="0.2">
      <c r="A149" s="169"/>
      <c r="B149" s="169"/>
      <c r="C149" s="169"/>
      <c r="D149" s="169"/>
      <c r="E149" s="176"/>
      <c r="F149" s="169"/>
      <c r="G149" s="169"/>
    </row>
    <row r="150" spans="1:7" x14ac:dyDescent="0.2">
      <c r="A150" s="169"/>
      <c r="B150" s="169"/>
      <c r="C150" s="169"/>
      <c r="D150" s="169"/>
      <c r="E150" s="176"/>
      <c r="F150" s="169"/>
      <c r="G150" s="169"/>
    </row>
    <row r="151" spans="1:7" x14ac:dyDescent="0.2">
      <c r="A151" s="169"/>
      <c r="B151" s="169"/>
      <c r="C151" s="169"/>
      <c r="D151" s="169"/>
      <c r="E151" s="176"/>
      <c r="F151" s="169"/>
      <c r="G151" s="169"/>
    </row>
    <row r="152" spans="1:7" x14ac:dyDescent="0.2">
      <c r="A152" s="169"/>
      <c r="B152" s="169"/>
      <c r="C152" s="169"/>
      <c r="D152" s="169"/>
      <c r="E152" s="176"/>
      <c r="F152" s="169"/>
      <c r="G152" s="169"/>
    </row>
    <row r="153" spans="1:7" x14ac:dyDescent="0.2">
      <c r="A153" s="169"/>
      <c r="B153" s="169"/>
      <c r="C153" s="169"/>
      <c r="D153" s="169"/>
      <c r="E153" s="176"/>
      <c r="F153" s="169"/>
      <c r="G153" s="169"/>
    </row>
    <row r="154" spans="1:7" x14ac:dyDescent="0.2">
      <c r="A154" s="169"/>
      <c r="B154" s="169"/>
      <c r="C154" s="169"/>
      <c r="D154" s="169"/>
      <c r="E154" s="176"/>
      <c r="F154" s="169"/>
      <c r="G154" s="169"/>
    </row>
    <row r="155" spans="1:7" x14ac:dyDescent="0.2">
      <c r="A155" s="169"/>
      <c r="B155" s="169"/>
      <c r="C155" s="169"/>
      <c r="D155" s="169"/>
      <c r="E155" s="176"/>
      <c r="F155" s="169"/>
      <c r="G155" s="169"/>
    </row>
    <row r="156" spans="1:7" x14ac:dyDescent="0.2">
      <c r="A156" s="169"/>
      <c r="B156" s="169"/>
      <c r="C156" s="169"/>
      <c r="D156" s="169"/>
      <c r="E156" s="176"/>
      <c r="F156" s="169"/>
      <c r="G156" s="169"/>
    </row>
    <row r="157" spans="1:7" x14ac:dyDescent="0.2">
      <c r="A157" s="169"/>
      <c r="B157" s="169"/>
      <c r="C157" s="169"/>
      <c r="D157" s="169"/>
      <c r="E157" s="176"/>
      <c r="F157" s="169"/>
      <c r="G157" s="169"/>
    </row>
  </sheetData>
  <sheetProtection algorithmName="SHA-512" hashValue="xfdeysBCR1OztfUChUKIThcveVHD2vC0lQ84YK8HRpY6a4TKLeAfemEbugCQC4Shco84L+j+R182u3yAJjud0g==" saltValue="GhL/rqSXyR03lkM7x7LYWA==" spinCount="100000" sheet="1" objects="1" scenarios="1" selectLockedCells="1" selectUnlockedCells="1"/>
  <mergeCells count="48">
    <mergeCell ref="C77:D77"/>
    <mergeCell ref="C78:D78"/>
    <mergeCell ref="C80:D80"/>
    <mergeCell ref="C82:D82"/>
    <mergeCell ref="C68:D68"/>
    <mergeCell ref="C69:D69"/>
    <mergeCell ref="C71:D71"/>
    <mergeCell ref="C72:D72"/>
    <mergeCell ref="C74:D74"/>
    <mergeCell ref="C75:D75"/>
    <mergeCell ref="C63:D63"/>
    <mergeCell ref="C65:D65"/>
    <mergeCell ref="C66:D66"/>
    <mergeCell ref="C42:D42"/>
    <mergeCell ref="C44:D44"/>
    <mergeCell ref="C46:D46"/>
    <mergeCell ref="C47:D47"/>
    <mergeCell ref="C49:D49"/>
    <mergeCell ref="C50:D50"/>
    <mergeCell ref="C55:D55"/>
    <mergeCell ref="C57:D57"/>
    <mergeCell ref="C58:D58"/>
    <mergeCell ref="C60:D60"/>
    <mergeCell ref="C62:D62"/>
    <mergeCell ref="C36:D36"/>
    <mergeCell ref="C37:D37"/>
    <mergeCell ref="C38:D38"/>
    <mergeCell ref="C16:D16"/>
    <mergeCell ref="C20:D20"/>
    <mergeCell ref="C21:D21"/>
    <mergeCell ref="C22:D22"/>
    <mergeCell ref="C23:D23"/>
    <mergeCell ref="C24:D24"/>
    <mergeCell ref="C26:D26"/>
    <mergeCell ref="C27:D27"/>
    <mergeCell ref="C28:D28"/>
    <mergeCell ref="C29:D29"/>
    <mergeCell ref="C30:D30"/>
    <mergeCell ref="C34:D34"/>
    <mergeCell ref="C35:D35"/>
    <mergeCell ref="C11:D11"/>
    <mergeCell ref="C13:D13"/>
    <mergeCell ref="C15:D15"/>
    <mergeCell ref="A1:G1"/>
    <mergeCell ref="A3:B3"/>
    <mergeCell ref="A4:B4"/>
    <mergeCell ref="E4:G4"/>
    <mergeCell ref="C9:D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Lxr4dsgiOK8hQAskfOcA4VCFrbJVXznMoSi24Cq/pQw=</DigestValue>
    </Reference>
    <Reference Type="http://www.w3.org/2000/09/xmldsig#Object" URI="#idOfficeObject">
      <DigestMethod Algorithm="http://www.w3.org/2001/04/xmlenc#sha256"/>
      <DigestValue>uCaecC7sAPLi2UpPbAZ2WGk+KRdOcoVMBgLdd9AO5a4=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YW2qEtidiKGpCUdrVKXyxmIr5Ou+a4eegQWB4SCgRxU=</DigestValue>
    </Reference>
  </SignedInfo>
  <SignatureValue>oaWnsTwO7ID3Xi2/wkzfFidPKQyHBYC7nkMTnR6n6ycOo/6T0MF0d0OmZ2CGQPKYuyt1wgrGptXj
iqYkJpQ+wlb/OKWtW8QImnNyxzLB/phLI7BO3fzzH0vKb2gUtSsxe7hyunQwto133UilJHx3h4in
FSeiWsRmb8llYeYt3s2NLl+Jq4Nofgnj0AZqIJ11OFrOR25nphJMSxOSQ3DWlPzz34C/FfAm6dIS
pPJs4RGUY35S+ZdB6jRzDonBviVZC+4vpk8DxA5n2r14tj6bIcVPJCs02o+CoPu+fEhxo3fZGmmQ
YYbUScrSfkXGqhdx0XYVoueaCjgOqhymNTGAcA==</SignatureValue>
  <KeyInfo>
    <X509Data>
      <X509Certificate>MIIGnzCCBYegAwIBAgIDF8f6MA0GCSqGSIb3DQEBCwUAMF8xCzAJBgNVBAYTAkNaMSwwKgYDVQQKDCPEjGVza8OhIHBvxaF0YSwgcy5wLiBbScSMIDQ3MTE0OTgzXTEiMCAGA1UEAxMZUG9zdFNpZ251bSBRdWFsaWZpZWQgQ0EgMjAeFw0xMzEyMTcxMTAyMTRaFw0xNTAxMDYxMTAyMTRaMHExCzAJBgNVBAYTAkNaMSgwJgYDVQQKDB9WSU9MRVRURSwgcy5yLm8uIFtJxIwgMjkyNDIxMjZdMQowCAYDVQQLEwEyMRowGAYDVQQDDBFMZW5rYSBIdcSNw61ub3bDoTEQMA4GA1UEBRMHUDI0MDAyMTCCASIwDQYJKoZIhvcNAQEBBQADggEPADCCAQoCggEBAKnYV1OA1AWN0pcrHg8ByB+BM76q1O10QrrQ497pD4gl1EBMOSeQAzOirEumG26MlzcB3HV2ogdZar6cXWRygj05znFkr9/BfLIxca8hj2DySfrW7o/iglxhWX5b8yVyNoNuYhZO8NSQodVNA7KOnO/wVyGFPu1fkE6Ytm9HU8Zked1a33RgjDbNVLCpdMZKMVhSZfdIfG1xVUdIiCib1V4ulWMEfnEkubB0oiLGdl8MZKs0GsDJMa1PNBw7+I6phYUnw7k/aePTPuuySLSeavx1TQxK3rUd61G0457UVmJ3c8+h6lnFHFh8eX3e7PJ1e+azOb/QjoWdkqYJzgaubIkCAwEAAaOCA1AwggNMME8GA1UdEQRIMEaBHmxlbmthLmh1Y2lub3ZhQHZpb2xldHRlLXNyby5jeqAZBgkrBgEEAdwZAgGgDBMKMTUyOTg5OTc4OaAJBgNVBA2gAhMAMIIBDgYDVR0gBIIBBTCCAQEwgf4GCWeBBgEEAQeBUjCB8DCBxwYIKwYBBQUHAgIwgboagbdUZW50byBrdmFsaWZpa292YW55IGNlcnRpZmlrYXQgYnlsIHZ5ZGFuIHBvZGxlIHpha29uYSAyMjcvMjAwMFNiLiBhIG5hdmF6bnljaCBwcmVkcGlzdS4vVGhpcyBxdWFsaWZpZWQgY2VydGlmaWNhdGUgd2FzIGlzc3VlZCBhY2NvcmRpbmcgdG8gTGF3IE5vIDIyNy8yMDAwQ29sbC4gYW5kIHJlbGF0ZWQgcmVndWxhdGlvbnMwJAYIKwYBBQUHAgEWGGh0dHA6Ly93d3cucG9zdHNpZ251bS5jejAYBggrBgEFBQcBAwQMMAowCAYGBACORgEBMIHIBggrBgEFBQcBAQSBuzCBuDA7BggrBgEFBQcwAoYvaHR0cDovL3d3dy5wb3N0c2lnbnVtLmN6L2NydC9wc3F1YWxpZmllZGNhMi5jcnQwPAYIKwYBBQUHMAKGMGh0dHA6Ly93d3cyLnBvc3RzaWdudW0uY3ovY3J0L3BzcXVhbGlmaWVkY2EyLmNydDA7BggrBgEFBQcwAoYvaHR0cDovL3Bvc3RzaWdudW0udHRjLmN6L2NydC9wc3F1YWxpZmllZGNhMi5jcnQ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TKEiEov6aCvT+ahlLSiruhoChnJDANBgkqhkiG9w0BAQsFAAOCAQEAlQx/GmCWYwx5dVX01ImlKDKFKlIKl67SOPupQ7ESOY2uwaczypim5bJE8kCyTOth3nYC/UKXJWVzvbj5HMLhEKOhhiecX/VuBmnSzCi39EAOf9RupRiiiuVoQxOlQSrKkNocOtveTsqr9gbutU5do/CsxOYc1XCsNFkn0dsYPPQQg9l1qhHzhW8uQyRDWIZ+Wyzxi2YzO/Ixs2S4D+PibcQgFOnXeLhUWHj76zSHLNmFiIwBU7SNe0rmzpfGw5PHw0hOEsv5iARb6U9WoU8HHx2/xd11f1VplE+uemziL/IfMcHCqaUD+kgSBDNzG7uQGgpzOVVRqt/ToXSGxIogx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bHws009k8tKNfi3nOTsd4J0/Hyz3QRaVX6gM9JDmj/8=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UnDIJbL9YR+pCbzOoa1qy0RwH7pPEM0yZrXfdJuRSg8=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1JXtYu/Sm2HCB/JQlNg0bimWqImvZksJ1LF7jm7I5Ks=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1JXtYu/Sm2HCB/JQlNg0bimWqImvZksJ1LF7jm7I5Ks=</DigestValue>
      </Reference>
      <Reference URI="/xl/sharedStrings.xml?ContentType=application/vnd.openxmlformats-officedocument.spreadsheetml.sharedStrings+xml">
        <DigestMethod Algorithm="http://www.w3.org/2001/04/xmlenc#sha256"/>
        <DigestValue>ZuTGzRspbsOIOw1dq+m7VnfG/SPy29d40KFMXyRu5MY=</DigestValue>
      </Reference>
      <Reference URI="/xl/styles.xml?ContentType=application/vnd.openxmlformats-officedocument.spreadsheetml.styles+xml">
        <DigestMethod Algorithm="http://www.w3.org/2001/04/xmlenc#sha256"/>
        <DigestValue>wWfAyo1ZVPTgWWoRVqFIE2siDLEX39mvPGuL5Ao9uMA=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3fWK5XDu5Gpcy1AVUbAuSU587icQBDQt2W09R9fAXlw=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5E+yB8ilu8OE4PUHFKDcmKcL1Et8mKWH7H/Xvg+Bw98=</DigestValue>
      </Reference>
      <Reference URI="/xl/worksheets/sheet2.xml?ContentType=application/vnd.openxmlformats-officedocument.spreadsheetml.worksheet+xml">
        <DigestMethod Algorithm="http://www.w3.org/2001/04/xmlenc#sha256"/>
        <DigestValue>+MYYItsFHTJU84GRUW6mTLyGNdNMpvk6D6nB5Fm3Yis=</DigestValue>
      </Reference>
      <Reference URI="/xl/worksheets/sheet3.xml?ContentType=application/vnd.openxmlformats-officedocument.spreadsheetml.worksheet+xml">
        <DigestMethod Algorithm="http://www.w3.org/2001/04/xmlenc#sha256"/>
        <DigestValue>HcDPtOVKo65k99WE5ob63Tquc8OlL9TA1ZWy84s+U7E=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2014-06-04T13:02:54Z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15.0</OfficeVersion>
          <ApplicationVersion>15.0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2014-06-04T13:02:54Z</xd:SigningTime>
          <xd:SigningCertificate>
            <xd:Cert>
              <xd:CertDigest>
                <DigestMethod Algorithm="http://www.w3.org/2001/04/xmlenc#sha256"/>
                <DigestValue>brV279xCu81jzkYTHm3CbHo0Pf9QNRiRu+5uK86P1Rw=</DigestValue>
              </xd:CertDigest>
              <xd:IssuerSerial>
                <X509IssuerName>CN=PostSignum Qualified CA 2, O="Česká pošta, s.p. [IČ 47114983]", C=CZ</X509IssuerName>
                <X509SerialNumber>1558522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Lenka</cp:lastModifiedBy>
  <dcterms:created xsi:type="dcterms:W3CDTF">2013-10-07T12:47:32Z</dcterms:created>
  <dcterms:modified xsi:type="dcterms:W3CDTF">2014-06-04T13:02:53Z</dcterms:modified>
</cp:coreProperties>
</file>