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Soupis prací a dodávek17_04_2014\SO-02 ČOV\"/>
    </mc:Choice>
  </mc:AlternateContent>
  <workbookProtection workbookAlgorithmName="SHA-512" workbookHashValue="GnNuk7M4wXalBH4gMqFSWOuo+DUbxcNMio5HHKuXse5Dd1Z8M31iwKG83CWpjkBHE5MQKqmWE/teSN7lGVS3oQ==" workbookSaltValue="iX7OrPom/0D47Nmb8h0hDA==" workbookSpinCount="100000" lockStructure="1"/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Položky!$A$1:$G$72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BE71" i="3" l="1"/>
  <c r="BD71" i="3"/>
  <c r="BC71" i="3"/>
  <c r="BA71" i="3"/>
  <c r="G71" i="3"/>
  <c r="BB71" i="3" s="1"/>
  <c r="BE69" i="3"/>
  <c r="BD69" i="3"/>
  <c r="BC69" i="3"/>
  <c r="BA69" i="3"/>
  <c r="G69" i="3"/>
  <c r="BB69" i="3" s="1"/>
  <c r="BE67" i="3"/>
  <c r="BD67" i="3"/>
  <c r="BC67" i="3"/>
  <c r="BA67" i="3"/>
  <c r="G67" i="3"/>
  <c r="BB67" i="3" s="1"/>
  <c r="BE65" i="3"/>
  <c r="BD65" i="3"/>
  <c r="BC65" i="3"/>
  <c r="BA65" i="3"/>
  <c r="G65" i="3"/>
  <c r="BB65" i="3" s="1"/>
  <c r="BE63" i="3"/>
  <c r="BD63" i="3"/>
  <c r="BC63" i="3"/>
  <c r="BA63" i="3"/>
  <c r="G63" i="3"/>
  <c r="BB63" i="3" s="1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7" i="3"/>
  <c r="BE72" i="3" s="1"/>
  <c r="I9" i="2" s="1"/>
  <c r="BD57" i="3"/>
  <c r="BC57" i="3"/>
  <c r="BA57" i="3"/>
  <c r="G57" i="3"/>
  <c r="BB57" i="3" s="1"/>
  <c r="B9" i="2"/>
  <c r="A9" i="2"/>
  <c r="BA72" i="3"/>
  <c r="E9" i="2" s="1"/>
  <c r="C72" i="3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8" i="3"/>
  <c r="BD48" i="3"/>
  <c r="BC48" i="3"/>
  <c r="BA48" i="3"/>
  <c r="G48" i="3"/>
  <c r="BB48" i="3" s="1"/>
  <c r="BE46" i="3"/>
  <c r="BD46" i="3"/>
  <c r="BC46" i="3"/>
  <c r="BA46" i="3"/>
  <c r="G46" i="3"/>
  <c r="BB46" i="3" s="1"/>
  <c r="BE44" i="3"/>
  <c r="BD44" i="3"/>
  <c r="BC44" i="3"/>
  <c r="BA44" i="3"/>
  <c r="G44" i="3"/>
  <c r="BB44" i="3" s="1"/>
  <c r="BE42" i="3"/>
  <c r="BD42" i="3"/>
  <c r="BC42" i="3"/>
  <c r="BA42" i="3"/>
  <c r="G42" i="3"/>
  <c r="BB42" i="3" s="1"/>
  <c r="BE40" i="3"/>
  <c r="BD40" i="3"/>
  <c r="BC40" i="3"/>
  <c r="BA40" i="3"/>
  <c r="G40" i="3"/>
  <c r="BB40" i="3" s="1"/>
  <c r="BE38" i="3"/>
  <c r="BD38" i="3"/>
  <c r="BC38" i="3"/>
  <c r="BA38" i="3"/>
  <c r="G38" i="3"/>
  <c r="BB38" i="3" s="1"/>
  <c r="BE36" i="3"/>
  <c r="BD36" i="3"/>
  <c r="BC36" i="3"/>
  <c r="BA36" i="3"/>
  <c r="G36" i="3"/>
  <c r="BB36" i="3" s="1"/>
  <c r="BE34" i="3"/>
  <c r="BD34" i="3"/>
  <c r="BC34" i="3"/>
  <c r="BA34" i="3"/>
  <c r="G34" i="3"/>
  <c r="BB34" i="3" s="1"/>
  <c r="BE32" i="3"/>
  <c r="BD32" i="3"/>
  <c r="BC32" i="3"/>
  <c r="BA32" i="3"/>
  <c r="G32" i="3"/>
  <c r="BB32" i="3" s="1"/>
  <c r="BE30" i="3"/>
  <c r="BE55" i="3" s="1"/>
  <c r="I8" i="2" s="1"/>
  <c r="BD30" i="3"/>
  <c r="BC30" i="3"/>
  <c r="BA30" i="3"/>
  <c r="G30" i="3"/>
  <c r="BB30" i="3" s="1"/>
  <c r="BE28" i="3"/>
  <c r="BD28" i="3"/>
  <c r="BC28" i="3"/>
  <c r="BC55" i="3" s="1"/>
  <c r="G8" i="2" s="1"/>
  <c r="BA28" i="3"/>
  <c r="BA55" i="3" s="1"/>
  <c r="E8" i="2" s="1"/>
  <c r="G28" i="3"/>
  <c r="B8" i="2"/>
  <c r="A8" i="2"/>
  <c r="C55" i="3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2" i="3"/>
  <c r="BD22" i="3"/>
  <c r="BC22" i="3"/>
  <c r="BA22" i="3"/>
  <c r="G22" i="3"/>
  <c r="BB22" i="3" s="1"/>
  <c r="BE20" i="3"/>
  <c r="BD20" i="3"/>
  <c r="BC20" i="3"/>
  <c r="BA20" i="3"/>
  <c r="G20" i="3"/>
  <c r="BB20" i="3" s="1"/>
  <c r="BE18" i="3"/>
  <c r="BD18" i="3"/>
  <c r="BC18" i="3"/>
  <c r="BA18" i="3"/>
  <c r="G18" i="3"/>
  <c r="BB18" i="3" s="1"/>
  <c r="BE16" i="3"/>
  <c r="BD16" i="3"/>
  <c r="BC16" i="3"/>
  <c r="BA16" i="3"/>
  <c r="G16" i="3"/>
  <c r="BB16" i="3" s="1"/>
  <c r="BE14" i="3"/>
  <c r="BD14" i="3"/>
  <c r="BC14" i="3"/>
  <c r="BA14" i="3"/>
  <c r="G14" i="3"/>
  <c r="BB14" i="3" s="1"/>
  <c r="BE12" i="3"/>
  <c r="BD12" i="3"/>
  <c r="BC12" i="3"/>
  <c r="BA12" i="3"/>
  <c r="G12" i="3"/>
  <c r="BB12" i="3" s="1"/>
  <c r="BE10" i="3"/>
  <c r="BD10" i="3"/>
  <c r="BC10" i="3"/>
  <c r="BA10" i="3"/>
  <c r="G10" i="3"/>
  <c r="BB10" i="3" s="1"/>
  <c r="BE8" i="3"/>
  <c r="BD8" i="3"/>
  <c r="BC8" i="3"/>
  <c r="BA8" i="3"/>
  <c r="G8" i="3"/>
  <c r="B7" i="2"/>
  <c r="A7" i="2"/>
  <c r="C26" i="3"/>
  <c r="C4" i="3"/>
  <c r="F3" i="3"/>
  <c r="C3" i="3"/>
  <c r="H16" i="2"/>
  <c r="G22" i="1" s="1"/>
  <c r="G21" i="1" s="1"/>
  <c r="G15" i="2"/>
  <c r="I15" i="2" s="1"/>
  <c r="C2" i="2"/>
  <c r="C1" i="2"/>
  <c r="F31" i="1"/>
  <c r="G8" i="1"/>
  <c r="BD72" i="3" l="1"/>
  <c r="H9" i="2" s="1"/>
  <c r="BC72" i="3"/>
  <c r="G9" i="2" s="1"/>
  <c r="BE26" i="3"/>
  <c r="I7" i="2" s="1"/>
  <c r="I10" i="2" s="1"/>
  <c r="C20" i="1" s="1"/>
  <c r="BC26" i="3"/>
  <c r="G7" i="2" s="1"/>
  <c r="BA26" i="3"/>
  <c r="E7" i="2" s="1"/>
  <c r="E10" i="2" s="1"/>
  <c r="BD55" i="3"/>
  <c r="H8" i="2" s="1"/>
  <c r="BB72" i="3"/>
  <c r="F9" i="2" s="1"/>
  <c r="G72" i="3"/>
  <c r="BD26" i="3"/>
  <c r="H7" i="2" s="1"/>
  <c r="G26" i="3"/>
  <c r="G55" i="3"/>
  <c r="BB8" i="3"/>
  <c r="BB26" i="3" s="1"/>
  <c r="F7" i="2" s="1"/>
  <c r="BB28" i="3"/>
  <c r="BB55" i="3" s="1"/>
  <c r="F8" i="2" s="1"/>
  <c r="H10" i="2" l="1"/>
  <c r="C15" i="1" s="1"/>
  <c r="C16" i="1"/>
  <c r="F32" i="1"/>
  <c r="G10" i="2"/>
  <c r="C14" i="1" s="1"/>
  <c r="F10" i="2"/>
  <c r="C17" i="1" s="1"/>
  <c r="C18" i="1" l="1"/>
  <c r="C21" i="1" s="1"/>
  <c r="C22" i="1" s="1"/>
  <c r="F33" i="1"/>
  <c r="F34" i="1" s="1"/>
</calcChain>
</file>

<file path=xl/sharedStrings.xml><?xml version="1.0" encoding="utf-8"?>
<sst xmlns="http://schemas.openxmlformats.org/spreadsheetml/2006/main" count="230" uniqueCount="163">
  <si>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</si>
  <si>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</si>
  <si>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</si>
  <si>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</si>
  <si>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</si>
  <si>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</si>
  <si>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</si>
  <si>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</si>
  <si>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</si>
  <si>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</si>
  <si>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</si>
  <si>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</si>
  <si>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</si>
  <si>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</si>
  <si>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</si>
  <si>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</si>
  <si>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</si>
  <si>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</si>
  <si>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</si>
  <si>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</si>
  <si>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</si>
  <si>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</si>
  <si>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</si>
  <si>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</si>
  <si>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</si>
  <si>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</si>
  <si>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</si>
  <si>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</si>
  <si>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</si>
  <si>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</si>
  <si>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</si>
  <si>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</si>
  <si>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</si>
  <si>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</si>
  <si>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</si>
  <si>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</si>
  <si>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</si>
  <si>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</si>
  <si>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</si>
  <si>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</si>
  <si>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</si>
  <si>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</si>
  <si>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</si>
  <si>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</si>
  <si>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</si>
  <si>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</si>
  <si>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</si>
  <si>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</si>
  <si>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</si>
  <si>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</si>
  <si>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</si>
  <si>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</si>
  <si>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</si>
  <si>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</si>
  <si>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</si>
  <si>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</si>
  <si>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</si>
  <si>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</si>
  <si>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</si>
  <si>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</si>
  <si>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</si>
  <si>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</si>
  <si>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</si>
  <si>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</si>
  <si>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</si>
  <si>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</si>
  <si>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</si>
  <si>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</si>
  <si>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Příštpo-Kanalizace a ČOV</t>
  </si>
  <si>
    <t>F.2.4.e. Zařízení zdravotechniky</t>
  </si>
  <si>
    <t>721</t>
  </si>
  <si>
    <t>Vnitřní kanalizace</t>
  </si>
  <si>
    <t>721 17-1229.R00</t>
  </si>
  <si>
    <t xml:space="preserve">Trubka pro excentrické připojení WC, HL204, DN 100 </t>
  </si>
  <si>
    <t>kus</t>
  </si>
  <si>
    <t>dle půdorysu-WC-výkr. F.2.4.e.1</t>
  </si>
  <si>
    <t>721 17-6102.R00</t>
  </si>
  <si>
    <t xml:space="preserve">Potrubí HT připojovací DN 40 x 1,8 mm </t>
  </si>
  <si>
    <t>m</t>
  </si>
  <si>
    <t>odměření CAD F.2.4.e.1</t>
  </si>
  <si>
    <t>721 17-6105.R00</t>
  </si>
  <si>
    <t xml:space="preserve">Potrubí HT připojovací DN 100 x 2,7 mm </t>
  </si>
  <si>
    <t>721 17-6115.R00</t>
  </si>
  <si>
    <t xml:space="preserve">Potrubí HT odpadní svislé DN 100 x 2,7 mm </t>
  </si>
  <si>
    <t>odměření CAD - F.2.4.e.1</t>
  </si>
  <si>
    <t>721 17-6125.R00</t>
  </si>
  <si>
    <t xml:space="preserve">Potrubí HT svodné (ležaté) v zemi DN 100 x 2,7 mm </t>
  </si>
  <si>
    <t>odměření CAD-F.2.4.e.1</t>
  </si>
  <si>
    <t>721 19-4104.R00</t>
  </si>
  <si>
    <t xml:space="preserve">Vyvedení odpadních výpustek D 40 x 1,8 </t>
  </si>
  <si>
    <t>dle půdoysu-umyvadlo-F.2.4.e.1</t>
  </si>
  <si>
    <t>721 19-4109.R00</t>
  </si>
  <si>
    <t xml:space="preserve">Vyvedení odpadních výpustek D 110 x 2,3 </t>
  </si>
  <si>
    <t>dle půdorysu-WC-F.2.4.e.1</t>
  </si>
  <si>
    <t>721 27-3145.R00</t>
  </si>
  <si>
    <t xml:space="preserve">Hlavice ventilační z PVC  DN 100/930 </t>
  </si>
  <si>
    <t>dle řezu F.2.4.e.1</t>
  </si>
  <si>
    <t>721 29-0111.R00</t>
  </si>
  <si>
    <t xml:space="preserve">Zkouška těsnosti kanalizace vodou DN 125 </t>
  </si>
  <si>
    <t>998 72-1101.R00</t>
  </si>
  <si>
    <t xml:space="preserve">Přesun hmot pro vnitřní kanalizaci, výšky do 6 m </t>
  </si>
  <si>
    <t>t</t>
  </si>
  <si>
    <t>722</t>
  </si>
  <si>
    <t>Vnitřní vodovod</t>
  </si>
  <si>
    <t>722 17-1213.R00</t>
  </si>
  <si>
    <t xml:space="preserve">Potrubí z PELD, D 32/4,4 mm </t>
  </si>
  <si>
    <t>dle půdorysu odměření CAD F.2.4.e.1</t>
  </si>
  <si>
    <t>722 17-2311.R00</t>
  </si>
  <si>
    <t>Potrubí z PPR , studená, D 20/2,8 mm vč. návlekové izolace tl.20mm</t>
  </si>
  <si>
    <t>dle půdoreysu-odměření CAD-F.2.4.e.1</t>
  </si>
  <si>
    <t>722 17-2313.R00</t>
  </si>
  <si>
    <t>Potrubí z PPR, studená, D 32/4,4 mm vč.návlek.izolace tl.20mm</t>
  </si>
  <si>
    <t>dle půdorysu-odměření CAD-F.2.4.e.1</t>
  </si>
  <si>
    <t>722 19-0401.R00</t>
  </si>
  <si>
    <t xml:space="preserve">Vyvedení a upevnění výpustek DN 15 </t>
  </si>
  <si>
    <t>2xU,1xWC-F.2.4.e.1</t>
  </si>
  <si>
    <t>722 19-0403.R00</t>
  </si>
  <si>
    <t xml:space="preserve">Vyvedení a upevnění výpustek DN 25 </t>
  </si>
  <si>
    <t>výtok.ventil-F.2.4.e.1</t>
  </si>
  <si>
    <t>722 22-0111.R00</t>
  </si>
  <si>
    <t xml:space="preserve">Nástěnka K 247, pro výtokový ventil G 1/2 </t>
  </si>
  <si>
    <t>722 22-0112.R00</t>
  </si>
  <si>
    <t xml:space="preserve">Nástěnka K 247, pro výtokový ventil G 3/4 </t>
  </si>
  <si>
    <t>1xvýtok.ventil-F.2.4.e.1</t>
  </si>
  <si>
    <t>722 23-9103.R00</t>
  </si>
  <si>
    <t xml:space="preserve">Montáž vodovodních armatur 2závity, G 1 </t>
  </si>
  <si>
    <t>dle půdorysu-F.2.4.e.1</t>
  </si>
  <si>
    <t>422-37005.A</t>
  </si>
  <si>
    <t xml:space="preserve">Kulový kohout F-F 1'' pro rozvod vody </t>
  </si>
  <si>
    <t>422-66554.A</t>
  </si>
  <si>
    <t xml:space="preserve">Filtr závitový 1'' pro rozvod vody </t>
  </si>
  <si>
    <t>422-80914.A</t>
  </si>
  <si>
    <t xml:space="preserve">Klapka zpětná závitová 1'' pro rozvod vody </t>
  </si>
  <si>
    <t>dle půdorysu F.2.4.e.1</t>
  </si>
  <si>
    <t>722 26-2211.R00</t>
  </si>
  <si>
    <t xml:space="preserve">Vodoměry do 30°C, závitové G 3/4 </t>
  </si>
  <si>
    <t>722 29-0226.R00</t>
  </si>
  <si>
    <t xml:space="preserve">Zkouška tlaku potrubí závitového DN 50 </t>
  </si>
  <si>
    <t>722 29-0234.R00</t>
  </si>
  <si>
    <t xml:space="preserve">Proplach a dezinfekce vodovod.potrubí DN 80 </t>
  </si>
  <si>
    <t>998 72-2101.R00</t>
  </si>
  <si>
    <t xml:space="preserve">Přesun hmot pro vnitřní vodovod, výšky do 6 m </t>
  </si>
  <si>
    <t>725</t>
  </si>
  <si>
    <t>Zařizovací předměty</t>
  </si>
  <si>
    <t>725 01-3131.R00</t>
  </si>
  <si>
    <t xml:space="preserve">Klozet kombi , nádrž s armaturou, bílý </t>
  </si>
  <si>
    <t>soubor</t>
  </si>
  <si>
    <t>725 01-7130.R00</t>
  </si>
  <si>
    <t xml:space="preserve">Umyvadlo na šrouby , 50 cm, bílé </t>
  </si>
  <si>
    <t>725 53-0116.R00</t>
  </si>
  <si>
    <t xml:space="preserve">Zásobník elektrický přepadový pod umyvadlo 10 l </t>
  </si>
  <si>
    <t>725 81-9202.R00</t>
  </si>
  <si>
    <t xml:space="preserve">Montáž ventilu nástěnného  G 1 </t>
  </si>
  <si>
    <t>725-1</t>
  </si>
  <si>
    <t xml:space="preserve">Nástěnný ventil DN25 v protimrazovém provedení </t>
  </si>
  <si>
    <t>725 82-9301.RT2</t>
  </si>
  <si>
    <t>Montáž baterie umyv.a dřezové stojánkové včetně baterie</t>
  </si>
  <si>
    <t>umyvadlo F.2.4.e.1</t>
  </si>
  <si>
    <t>725 86-0107.R00</t>
  </si>
  <si>
    <t xml:space="preserve">Uzávěrka zápachová umyvadlová T 1015,D 40 </t>
  </si>
  <si>
    <t>dle F.2.4.e.1</t>
  </si>
  <si>
    <t>998 72-5101.R00</t>
  </si>
  <si>
    <t xml:space="preserve">Přesun hmot pro zařizovací předměty, výšky do 6 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</si>
</sst>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8"/>
      <c r="D7" s="179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8"/>
      <c r="D8" s="179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0"/>
      <c r="F11" s="181"/>
      <c r="G11" s="182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3"/>
      <c r="C37" s="183"/>
      <c r="D37" s="183"/>
      <c r="E37" s="183"/>
      <c r="F37" s="183"/>
      <c r="G37" s="183"/>
      <c r="H37" t="s">
        <v>4</v>
      </c>
    </row>
    <row r="38" spans="1:8" ht="12.75" customHeight="1" x14ac:dyDescent="0.2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ht="3" customHeight="1" x14ac:dyDescent="0.2">
      <c r="A45" s="68"/>
      <c r="B45" s="183"/>
      <c r="C45" s="183"/>
      <c r="D45" s="183"/>
      <c r="E45" s="183"/>
      <c r="F45" s="183"/>
      <c r="G45" s="183"/>
      <c r="H45" t="s">
        <v>4</v>
      </c>
    </row>
    <row r="46" spans="1:8" x14ac:dyDescent="0.2">
      <c r="B46" s="177"/>
      <c r="C46" s="177"/>
      <c r="D46" s="177"/>
      <c r="E46" s="177"/>
      <c r="F46" s="177"/>
      <c r="G46" s="177"/>
    </row>
    <row r="47" spans="1:8" x14ac:dyDescent="0.2">
      <c r="B47" s="177"/>
      <c r="C47" s="177"/>
      <c r="D47" s="177"/>
      <c r="E47" s="177"/>
      <c r="F47" s="177"/>
      <c r="G47" s="177"/>
    </row>
    <row r="48" spans="1:8" x14ac:dyDescent="0.2">
      <c r="B48" s="177"/>
      <c r="C48" s="177"/>
      <c r="D48" s="177"/>
      <c r="E48" s="177"/>
      <c r="F48" s="177"/>
      <c r="G48" s="177"/>
    </row>
    <row r="49" spans="2:7" x14ac:dyDescent="0.2">
      <c r="B49" s="177"/>
      <c r="C49" s="177"/>
      <c r="D49" s="177"/>
      <c r="E49" s="177"/>
      <c r="F49" s="177"/>
      <c r="G49" s="177"/>
    </row>
    <row r="50" spans="2:7" x14ac:dyDescent="0.2">
      <c r="B50" s="177"/>
      <c r="C50" s="177"/>
      <c r="D50" s="177"/>
      <c r="E50" s="177"/>
      <c r="F50" s="177"/>
      <c r="G50" s="177"/>
    </row>
    <row r="51" spans="2:7" x14ac:dyDescent="0.2">
      <c r="B51" s="177"/>
      <c r="C51" s="177"/>
      <c r="D51" s="177"/>
      <c r="E51" s="177"/>
      <c r="F51" s="177"/>
      <c r="G51" s="177"/>
    </row>
    <row r="52" spans="2:7" x14ac:dyDescent="0.2">
      <c r="B52" s="177"/>
      <c r="C52" s="177"/>
      <c r="D52" s="177"/>
      <c r="E52" s="177"/>
      <c r="F52" s="177"/>
      <c r="G52" s="177"/>
    </row>
    <row r="53" spans="2:7" x14ac:dyDescent="0.2">
      <c r="B53" s="177"/>
      <c r="C53" s="177"/>
      <c r="D53" s="177"/>
      <c r="E53" s="177"/>
      <c r="F53" s="177"/>
      <c r="G53" s="177"/>
    </row>
    <row r="54" spans="2:7" x14ac:dyDescent="0.2">
      <c r="B54" s="177"/>
      <c r="C54" s="177"/>
      <c r="D54" s="177"/>
      <c r="E54" s="177"/>
      <c r="F54" s="177"/>
      <c r="G54" s="177"/>
    </row>
    <row r="55" spans="2:7" x14ac:dyDescent="0.2">
      <c r="B55" s="177"/>
      <c r="C55" s="177"/>
      <c r="D55" s="177"/>
      <c r="E55" s="177"/>
      <c r="F55" s="177"/>
      <c r="G55" s="177"/>
    </row>
  </sheetData>
  <sheetProtection algorithmName="SHA-512" hashValue="HUeZHxrCwf3Td8OnVadMfmvD3M5OXxxSpIrUAz4tabsOi8+Nhc2haBWXJ7rd6SNkDzf9G6YrEyUNlkuEmcuAew==" saltValue="6f/9UEmgEW0htwZxcSy4xA==" spinCount="100000" sheet="1" objects="1" scenarios="1" selectLockedCells="1" selectUnlockedCells="1"/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4" t="s">
        <v>5</v>
      </c>
      <c r="B1" s="185"/>
      <c r="C1" s="69" t="str">
        <f>CONCATENATE(cislostavby," ",nazevstavby)</f>
        <v xml:space="preserve"> Příštpo-Kanalizace a ČOV</v>
      </c>
      <c r="D1" s="70"/>
      <c r="E1" s="71"/>
      <c r="F1" s="70"/>
      <c r="G1" s="72"/>
      <c r="H1" s="73"/>
      <c r="I1" s="74"/>
    </row>
    <row r="2" spans="1:57" ht="13.5" thickBot="1" x14ac:dyDescent="0.25">
      <c r="A2" s="186" t="s">
        <v>1</v>
      </c>
      <c r="B2" s="187"/>
      <c r="C2" s="75" t="str">
        <f>CONCATENATE(cisloobjektu," ",nazevobjektu)</f>
        <v xml:space="preserve"> F.2.4.e. Zařízení zdravotechniky</v>
      </c>
      <c r="D2" s="76"/>
      <c r="E2" s="77"/>
      <c r="F2" s="76"/>
      <c r="G2" s="188"/>
      <c r="H2" s="188"/>
      <c r="I2" s="189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3" t="str">
        <f>Položky!B7</f>
        <v>721</v>
      </c>
      <c r="B7" s="86" t="str">
        <f>Položky!C7</f>
        <v>Vnitřní kanalizace</v>
      </c>
      <c r="C7" s="87"/>
      <c r="D7" s="88"/>
      <c r="E7" s="174">
        <f>Položky!BA26</f>
        <v>0</v>
      </c>
      <c r="F7" s="175">
        <f>Položky!BB26</f>
        <v>0</v>
      </c>
      <c r="G7" s="175">
        <f>Položky!BC26</f>
        <v>0</v>
      </c>
      <c r="H7" s="175">
        <f>Položky!BD26</f>
        <v>0</v>
      </c>
      <c r="I7" s="176">
        <f>Položky!BE26</f>
        <v>0</v>
      </c>
    </row>
    <row r="8" spans="1:57" s="11" customFormat="1" x14ac:dyDescent="0.2">
      <c r="A8" s="173" t="str">
        <f>Položky!B27</f>
        <v>722</v>
      </c>
      <c r="B8" s="86" t="str">
        <f>Položky!C27</f>
        <v>Vnitřní vodovod</v>
      </c>
      <c r="C8" s="87"/>
      <c r="D8" s="88"/>
      <c r="E8" s="174">
        <f>Položky!BA55</f>
        <v>0</v>
      </c>
      <c r="F8" s="175">
        <f>Položky!BB55</f>
        <v>0</v>
      </c>
      <c r="G8" s="175">
        <f>Položky!BC55</f>
        <v>0</v>
      </c>
      <c r="H8" s="175">
        <f>Položky!BD55</f>
        <v>0</v>
      </c>
      <c r="I8" s="176">
        <f>Položky!BE55</f>
        <v>0</v>
      </c>
    </row>
    <row r="9" spans="1:57" s="11" customFormat="1" ht="13.5" thickBot="1" x14ac:dyDescent="0.25">
      <c r="A9" s="173" t="str">
        <f>Položky!B56</f>
        <v>725</v>
      </c>
      <c r="B9" s="86" t="str">
        <f>Položky!C56</f>
        <v>Zařizovací předměty</v>
      </c>
      <c r="C9" s="87"/>
      <c r="D9" s="88"/>
      <c r="E9" s="174">
        <f>Položky!BA72</f>
        <v>0</v>
      </c>
      <c r="F9" s="175">
        <f>Položky!BB72</f>
        <v>0</v>
      </c>
      <c r="G9" s="175">
        <f>Položky!BC72</f>
        <v>0</v>
      </c>
      <c r="H9" s="175">
        <f>Položky!BD72</f>
        <v>0</v>
      </c>
      <c r="I9" s="176">
        <f>Položky!BE72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90">
        <f>SUM(H15:H15)</f>
        <v>0</v>
      </c>
      <c r="I16" s="191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sheetProtection algorithmName="SHA-512" hashValue="qxQ4ede47t6Xba/wPktdfb/oElOQtlUaqI6qN45giV9oTay8Zi5ru/9KsnvO9VchqpO5pjEYbew6RHAOc5tVGA==" saltValue="0itT0q/Cw4WRKGKRI1FCdQ==" spinCount="100000" sheet="1" objects="1" scenarios="1" selectLockedCells="1" selectUnlockedCells="1"/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5"/>
  <sheetViews>
    <sheetView showGridLines="0" showZeros="0" tabSelected="1" topLeftCell="A5" zoomScaleNormal="100" workbookViewId="0">
      <selection activeCell="H19" sqref="H1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7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5" t="s">
        <v>57</v>
      </c>
      <c r="B1" s="195"/>
      <c r="C1" s="195"/>
      <c r="D1" s="195"/>
      <c r="E1" s="195"/>
      <c r="F1" s="195"/>
      <c r="G1" s="195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6" t="s">
        <v>5</v>
      </c>
      <c r="B3" s="197"/>
      <c r="C3" s="128" t="str">
        <f>CONCATENATE(cislostavby," ",nazevstavby)</f>
        <v xml:space="preserve"> Příštpo-Kanalizace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8" t="s">
        <v>1</v>
      </c>
      <c r="B4" s="199"/>
      <c r="C4" s="133" t="str">
        <f>CONCATENATE(cisloobjektu," ",nazevobjektu)</f>
        <v xml:space="preserve"> F.2.4.e. Zařízení zdravotechniky</v>
      </c>
      <c r="D4" s="134"/>
      <c r="E4" s="200"/>
      <c r="F4" s="200"/>
      <c r="G4" s="201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2.1000000000000001E-4</v>
      </c>
    </row>
    <row r="9" spans="1:104" x14ac:dyDescent="0.2">
      <c r="A9" s="157"/>
      <c r="B9" s="158"/>
      <c r="C9" s="192" t="s">
        <v>75</v>
      </c>
      <c r="D9" s="193"/>
      <c r="E9" s="193"/>
      <c r="F9" s="193"/>
      <c r="G9" s="194"/>
      <c r="O9" s="150">
        <v>3</v>
      </c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78</v>
      </c>
      <c r="E10" s="155">
        <v>4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2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3.8000000000000002E-4</v>
      </c>
    </row>
    <row r="11" spans="1:104" x14ac:dyDescent="0.2">
      <c r="A11" s="157"/>
      <c r="B11" s="158"/>
      <c r="C11" s="192" t="s">
        <v>79</v>
      </c>
      <c r="D11" s="193"/>
      <c r="E11" s="193"/>
      <c r="F11" s="193"/>
      <c r="G11" s="194"/>
      <c r="O11" s="150">
        <v>3</v>
      </c>
    </row>
    <row r="12" spans="1:104" x14ac:dyDescent="0.2">
      <c r="A12" s="151">
        <v>3</v>
      </c>
      <c r="B12" s="152" t="s">
        <v>80</v>
      </c>
      <c r="C12" s="153" t="s">
        <v>81</v>
      </c>
      <c r="D12" s="154" t="s">
        <v>78</v>
      </c>
      <c r="E12" s="155">
        <v>1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2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1.5200000000000001E-3</v>
      </c>
    </row>
    <row r="13" spans="1:104" x14ac:dyDescent="0.2">
      <c r="A13" s="157"/>
      <c r="B13" s="158"/>
      <c r="C13" s="192" t="s">
        <v>79</v>
      </c>
      <c r="D13" s="193"/>
      <c r="E13" s="193"/>
      <c r="F13" s="193"/>
      <c r="G13" s="194"/>
      <c r="O13" s="150">
        <v>3</v>
      </c>
    </row>
    <row r="14" spans="1:104" x14ac:dyDescent="0.2">
      <c r="A14" s="151">
        <v>4</v>
      </c>
      <c r="B14" s="152" t="s">
        <v>82</v>
      </c>
      <c r="C14" s="153" t="s">
        <v>83</v>
      </c>
      <c r="D14" s="154" t="s">
        <v>78</v>
      </c>
      <c r="E14" s="155">
        <v>5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2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1.31E-3</v>
      </c>
    </row>
    <row r="15" spans="1:104" x14ac:dyDescent="0.2">
      <c r="A15" s="157"/>
      <c r="B15" s="158"/>
      <c r="C15" s="192" t="s">
        <v>84</v>
      </c>
      <c r="D15" s="193"/>
      <c r="E15" s="193"/>
      <c r="F15" s="193"/>
      <c r="G15" s="194"/>
      <c r="O15" s="150">
        <v>3</v>
      </c>
    </row>
    <row r="16" spans="1:104" x14ac:dyDescent="0.2">
      <c r="A16" s="151">
        <v>5</v>
      </c>
      <c r="B16" s="152" t="s">
        <v>85</v>
      </c>
      <c r="C16" s="153" t="s">
        <v>86</v>
      </c>
      <c r="D16" s="154" t="s">
        <v>78</v>
      </c>
      <c r="E16" s="155">
        <v>5</v>
      </c>
      <c r="F16" s="155"/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5</v>
      </c>
      <c r="AZ16" s="123">
        <v>2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1.4400000000000001E-3</v>
      </c>
    </row>
    <row r="17" spans="1:104" x14ac:dyDescent="0.2">
      <c r="A17" s="157"/>
      <c r="B17" s="158"/>
      <c r="C17" s="192" t="s">
        <v>87</v>
      </c>
      <c r="D17" s="193"/>
      <c r="E17" s="193"/>
      <c r="F17" s="193"/>
      <c r="G17" s="194"/>
      <c r="O17" s="150">
        <v>3</v>
      </c>
    </row>
    <row r="18" spans="1:104" x14ac:dyDescent="0.2">
      <c r="A18" s="151">
        <v>6</v>
      </c>
      <c r="B18" s="152" t="s">
        <v>88</v>
      </c>
      <c r="C18" s="153" t="s">
        <v>89</v>
      </c>
      <c r="D18" s="154" t="s">
        <v>74</v>
      </c>
      <c r="E18" s="155">
        <v>1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6</v>
      </c>
      <c r="AZ18" s="123">
        <v>2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0</v>
      </c>
    </row>
    <row r="19" spans="1:104" x14ac:dyDescent="0.2">
      <c r="A19" s="157"/>
      <c r="B19" s="158"/>
      <c r="C19" s="192" t="s">
        <v>90</v>
      </c>
      <c r="D19" s="193"/>
      <c r="E19" s="193"/>
      <c r="F19" s="193"/>
      <c r="G19" s="194"/>
      <c r="O19" s="150">
        <v>3</v>
      </c>
    </row>
    <row r="20" spans="1:104" x14ac:dyDescent="0.2">
      <c r="A20" s="151">
        <v>7</v>
      </c>
      <c r="B20" s="152" t="s">
        <v>91</v>
      </c>
      <c r="C20" s="153" t="s">
        <v>92</v>
      </c>
      <c r="D20" s="154" t="s">
        <v>74</v>
      </c>
      <c r="E20" s="155">
        <v>1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7</v>
      </c>
      <c r="AZ20" s="123">
        <v>2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0</v>
      </c>
    </row>
    <row r="21" spans="1:104" x14ac:dyDescent="0.2">
      <c r="A21" s="157"/>
      <c r="B21" s="158"/>
      <c r="C21" s="192" t="s">
        <v>93</v>
      </c>
      <c r="D21" s="193"/>
      <c r="E21" s="193"/>
      <c r="F21" s="193"/>
      <c r="G21" s="194"/>
      <c r="O21" s="150">
        <v>3</v>
      </c>
    </row>
    <row r="22" spans="1:104" x14ac:dyDescent="0.2">
      <c r="A22" s="151">
        <v>8</v>
      </c>
      <c r="B22" s="152" t="s">
        <v>94</v>
      </c>
      <c r="C22" s="153" t="s">
        <v>95</v>
      </c>
      <c r="D22" s="154" t="s">
        <v>74</v>
      </c>
      <c r="E22" s="155">
        <v>1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8</v>
      </c>
      <c r="AZ22" s="123">
        <v>2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3.8E-3</v>
      </c>
    </row>
    <row r="23" spans="1:104" x14ac:dyDescent="0.2">
      <c r="A23" s="157"/>
      <c r="B23" s="158"/>
      <c r="C23" s="192" t="s">
        <v>96</v>
      </c>
      <c r="D23" s="193"/>
      <c r="E23" s="193"/>
      <c r="F23" s="193"/>
      <c r="G23" s="194"/>
      <c r="O23" s="150">
        <v>3</v>
      </c>
    </row>
    <row r="24" spans="1:104" x14ac:dyDescent="0.2">
      <c r="A24" s="151">
        <v>9</v>
      </c>
      <c r="B24" s="152" t="s">
        <v>97</v>
      </c>
      <c r="C24" s="153" t="s">
        <v>98</v>
      </c>
      <c r="D24" s="154" t="s">
        <v>78</v>
      </c>
      <c r="E24" s="155">
        <v>15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9</v>
      </c>
      <c r="AZ24" s="123">
        <v>2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51">
        <v>10</v>
      </c>
      <c r="B25" s="152" t="s">
        <v>99</v>
      </c>
      <c r="C25" s="153" t="s">
        <v>100</v>
      </c>
      <c r="D25" s="154" t="s">
        <v>101</v>
      </c>
      <c r="E25" s="155">
        <v>2.0799999999999999E-2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10</v>
      </c>
      <c r="AZ25" s="123">
        <v>2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9"/>
      <c r="B26" s="160" t="s">
        <v>67</v>
      </c>
      <c r="C26" s="161" t="str">
        <f>CONCATENATE(B7," ",C7)</f>
        <v>721 Vnitřní kanalizace</v>
      </c>
      <c r="D26" s="159"/>
      <c r="E26" s="162"/>
      <c r="F26" s="162"/>
      <c r="G26" s="163">
        <f>SUM(G7:G25)</f>
        <v>0</v>
      </c>
      <c r="O26" s="150">
        <v>4</v>
      </c>
      <c r="BA26" s="164">
        <f>SUM(BA7:BA25)</f>
        <v>0</v>
      </c>
      <c r="BB26" s="164">
        <f>SUM(BB7:BB25)</f>
        <v>0</v>
      </c>
      <c r="BC26" s="164">
        <f>SUM(BC7:BC25)</f>
        <v>0</v>
      </c>
      <c r="BD26" s="164">
        <f>SUM(BD7:BD25)</f>
        <v>0</v>
      </c>
      <c r="BE26" s="164">
        <f>SUM(BE7:BE25)</f>
        <v>0</v>
      </c>
    </row>
    <row r="27" spans="1:104" x14ac:dyDescent="0.2">
      <c r="A27" s="143" t="s">
        <v>65</v>
      </c>
      <c r="B27" s="144" t="s">
        <v>102</v>
      </c>
      <c r="C27" s="145" t="s">
        <v>103</v>
      </c>
      <c r="D27" s="146"/>
      <c r="E27" s="147"/>
      <c r="F27" s="147"/>
      <c r="G27" s="148"/>
      <c r="H27" s="149"/>
      <c r="I27" s="149"/>
      <c r="O27" s="150">
        <v>1</v>
      </c>
    </row>
    <row r="28" spans="1:104" x14ac:dyDescent="0.2">
      <c r="A28" s="151">
        <v>11</v>
      </c>
      <c r="B28" s="152" t="s">
        <v>104</v>
      </c>
      <c r="C28" s="153" t="s">
        <v>105</v>
      </c>
      <c r="D28" s="154" t="s">
        <v>78</v>
      </c>
      <c r="E28" s="155">
        <v>3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11</v>
      </c>
      <c r="AZ28" s="123">
        <v>2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5.9000000000000003E-4</v>
      </c>
    </row>
    <row r="29" spans="1:104" x14ac:dyDescent="0.2">
      <c r="A29" s="157"/>
      <c r="B29" s="158"/>
      <c r="C29" s="192" t="s">
        <v>106</v>
      </c>
      <c r="D29" s="193"/>
      <c r="E29" s="193"/>
      <c r="F29" s="193"/>
      <c r="G29" s="194"/>
      <c r="O29" s="150">
        <v>3</v>
      </c>
    </row>
    <row r="30" spans="1:104" ht="22.5" x14ac:dyDescent="0.2">
      <c r="A30" s="151">
        <v>12</v>
      </c>
      <c r="B30" s="152" t="s">
        <v>107</v>
      </c>
      <c r="C30" s="153" t="s">
        <v>108</v>
      </c>
      <c r="D30" s="154" t="s">
        <v>78</v>
      </c>
      <c r="E30" s="155">
        <v>6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12</v>
      </c>
      <c r="AZ30" s="123">
        <v>2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4.0000000000000001E-3</v>
      </c>
    </row>
    <row r="31" spans="1:104" x14ac:dyDescent="0.2">
      <c r="A31" s="157"/>
      <c r="B31" s="158"/>
      <c r="C31" s="192" t="s">
        <v>109</v>
      </c>
      <c r="D31" s="193"/>
      <c r="E31" s="193"/>
      <c r="F31" s="193"/>
      <c r="G31" s="194"/>
      <c r="O31" s="150">
        <v>3</v>
      </c>
    </row>
    <row r="32" spans="1:104" ht="22.5" x14ac:dyDescent="0.2">
      <c r="A32" s="151">
        <v>13</v>
      </c>
      <c r="B32" s="152" t="s">
        <v>110</v>
      </c>
      <c r="C32" s="153" t="s">
        <v>111</v>
      </c>
      <c r="D32" s="154" t="s">
        <v>78</v>
      </c>
      <c r="E32" s="155">
        <v>3</v>
      </c>
      <c r="F32" s="155">
        <v>0</v>
      </c>
      <c r="G32" s="156">
        <f>E32*F32</f>
        <v>0</v>
      </c>
      <c r="O32" s="150">
        <v>2</v>
      </c>
      <c r="AA32" s="123">
        <v>12</v>
      </c>
      <c r="AB32" s="123">
        <v>0</v>
      </c>
      <c r="AC32" s="123">
        <v>13</v>
      </c>
      <c r="AZ32" s="123">
        <v>2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5.3499999999999997E-3</v>
      </c>
    </row>
    <row r="33" spans="1:104" x14ac:dyDescent="0.2">
      <c r="A33" s="157"/>
      <c r="B33" s="158"/>
      <c r="C33" s="192" t="s">
        <v>112</v>
      </c>
      <c r="D33" s="193"/>
      <c r="E33" s="193"/>
      <c r="F33" s="193"/>
      <c r="G33" s="194"/>
      <c r="O33" s="150">
        <v>3</v>
      </c>
    </row>
    <row r="34" spans="1:104" x14ac:dyDescent="0.2">
      <c r="A34" s="151">
        <v>14</v>
      </c>
      <c r="B34" s="152" t="s">
        <v>113</v>
      </c>
      <c r="C34" s="153" t="s">
        <v>114</v>
      </c>
      <c r="D34" s="154" t="s">
        <v>74</v>
      </c>
      <c r="E34" s="155">
        <v>3</v>
      </c>
      <c r="F34" s="155"/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14</v>
      </c>
      <c r="AZ34" s="123">
        <v>2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57"/>
      <c r="B35" s="158"/>
      <c r="C35" s="192" t="s">
        <v>115</v>
      </c>
      <c r="D35" s="193"/>
      <c r="E35" s="193"/>
      <c r="F35" s="193"/>
      <c r="G35" s="194"/>
      <c r="O35" s="150">
        <v>3</v>
      </c>
    </row>
    <row r="36" spans="1:104" x14ac:dyDescent="0.2">
      <c r="A36" s="151">
        <v>15</v>
      </c>
      <c r="B36" s="152" t="s">
        <v>116</v>
      </c>
      <c r="C36" s="153" t="s">
        <v>117</v>
      </c>
      <c r="D36" s="154" t="s">
        <v>74</v>
      </c>
      <c r="E36" s="155">
        <v>1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15</v>
      </c>
      <c r="AZ36" s="123">
        <v>2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x14ac:dyDescent="0.2">
      <c r="A37" s="157"/>
      <c r="B37" s="158"/>
      <c r="C37" s="192" t="s">
        <v>118</v>
      </c>
      <c r="D37" s="193"/>
      <c r="E37" s="193"/>
      <c r="F37" s="193"/>
      <c r="G37" s="194"/>
      <c r="O37" s="150">
        <v>3</v>
      </c>
    </row>
    <row r="38" spans="1:104" x14ac:dyDescent="0.2">
      <c r="A38" s="151">
        <v>16</v>
      </c>
      <c r="B38" s="152" t="s">
        <v>119</v>
      </c>
      <c r="C38" s="153" t="s">
        <v>120</v>
      </c>
      <c r="D38" s="154" t="s">
        <v>74</v>
      </c>
      <c r="E38" s="155">
        <v>3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16</v>
      </c>
      <c r="AZ38" s="123">
        <v>2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6.7000000000000002E-4</v>
      </c>
    </row>
    <row r="39" spans="1:104" x14ac:dyDescent="0.2">
      <c r="A39" s="157"/>
      <c r="B39" s="158"/>
      <c r="C39" s="192" t="s">
        <v>115</v>
      </c>
      <c r="D39" s="193"/>
      <c r="E39" s="193"/>
      <c r="F39" s="193"/>
      <c r="G39" s="194"/>
      <c r="O39" s="150">
        <v>3</v>
      </c>
    </row>
    <row r="40" spans="1:104" x14ac:dyDescent="0.2">
      <c r="A40" s="151">
        <v>17</v>
      </c>
      <c r="B40" s="152" t="s">
        <v>121</v>
      </c>
      <c r="C40" s="153" t="s">
        <v>122</v>
      </c>
      <c r="D40" s="154" t="s">
        <v>74</v>
      </c>
      <c r="E40" s="155">
        <v>1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17</v>
      </c>
      <c r="AZ40" s="123">
        <v>2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7.6000000000000004E-4</v>
      </c>
    </row>
    <row r="41" spans="1:104" x14ac:dyDescent="0.2">
      <c r="A41" s="157"/>
      <c r="B41" s="158"/>
      <c r="C41" s="192" t="s">
        <v>123</v>
      </c>
      <c r="D41" s="193"/>
      <c r="E41" s="193"/>
      <c r="F41" s="193"/>
      <c r="G41" s="194"/>
      <c r="O41" s="150">
        <v>3</v>
      </c>
    </row>
    <row r="42" spans="1:104" x14ac:dyDescent="0.2">
      <c r="A42" s="151">
        <v>18</v>
      </c>
      <c r="B42" s="152" t="s">
        <v>124</v>
      </c>
      <c r="C42" s="153" t="s">
        <v>125</v>
      </c>
      <c r="D42" s="154" t="s">
        <v>74</v>
      </c>
      <c r="E42" s="155">
        <v>5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18</v>
      </c>
      <c r="AZ42" s="123">
        <v>2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2.0000000000000002E-5</v>
      </c>
    </row>
    <row r="43" spans="1:104" x14ac:dyDescent="0.2">
      <c r="A43" s="157"/>
      <c r="B43" s="158"/>
      <c r="C43" s="192" t="s">
        <v>126</v>
      </c>
      <c r="D43" s="193"/>
      <c r="E43" s="193"/>
      <c r="F43" s="193"/>
      <c r="G43" s="194"/>
      <c r="O43" s="150">
        <v>3</v>
      </c>
    </row>
    <row r="44" spans="1:104" x14ac:dyDescent="0.2">
      <c r="A44" s="151">
        <v>19</v>
      </c>
      <c r="B44" s="152" t="s">
        <v>127</v>
      </c>
      <c r="C44" s="153" t="s">
        <v>128</v>
      </c>
      <c r="D44" s="154" t="s">
        <v>74</v>
      </c>
      <c r="E44" s="155">
        <v>3</v>
      </c>
      <c r="F44" s="155">
        <v>0</v>
      </c>
      <c r="G44" s="156">
        <f>E44*F44</f>
        <v>0</v>
      </c>
      <c r="O44" s="150">
        <v>2</v>
      </c>
      <c r="AA44" s="123">
        <v>12</v>
      </c>
      <c r="AB44" s="123">
        <v>1</v>
      </c>
      <c r="AC44" s="123">
        <v>19</v>
      </c>
      <c r="AZ44" s="123">
        <v>2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3.6000000000000002E-4</v>
      </c>
    </row>
    <row r="45" spans="1:104" x14ac:dyDescent="0.2">
      <c r="A45" s="157"/>
      <c r="B45" s="158"/>
      <c r="C45" s="192" t="s">
        <v>126</v>
      </c>
      <c r="D45" s="193"/>
      <c r="E45" s="193"/>
      <c r="F45" s="193"/>
      <c r="G45" s="194"/>
      <c r="O45" s="150">
        <v>3</v>
      </c>
    </row>
    <row r="46" spans="1:104" x14ac:dyDescent="0.2">
      <c r="A46" s="151">
        <v>20</v>
      </c>
      <c r="B46" s="152" t="s">
        <v>129</v>
      </c>
      <c r="C46" s="153" t="s">
        <v>130</v>
      </c>
      <c r="D46" s="154" t="s">
        <v>74</v>
      </c>
      <c r="E46" s="155">
        <v>1</v>
      </c>
      <c r="F46" s="155">
        <v>0</v>
      </c>
      <c r="G46" s="156">
        <f>E46*F46</f>
        <v>0</v>
      </c>
      <c r="O46" s="150">
        <v>2</v>
      </c>
      <c r="AA46" s="123">
        <v>12</v>
      </c>
      <c r="AB46" s="123">
        <v>1</v>
      </c>
      <c r="AC46" s="123">
        <v>20</v>
      </c>
      <c r="AZ46" s="123">
        <v>2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Z46" s="123">
        <v>4.0000000000000002E-4</v>
      </c>
    </row>
    <row r="47" spans="1:104" x14ac:dyDescent="0.2">
      <c r="A47" s="157"/>
      <c r="B47" s="158"/>
      <c r="C47" s="192" t="s">
        <v>126</v>
      </c>
      <c r="D47" s="193"/>
      <c r="E47" s="193"/>
      <c r="F47" s="193"/>
      <c r="G47" s="194"/>
      <c r="O47" s="150">
        <v>3</v>
      </c>
    </row>
    <row r="48" spans="1:104" x14ac:dyDescent="0.2">
      <c r="A48" s="151">
        <v>21</v>
      </c>
      <c r="B48" s="152" t="s">
        <v>131</v>
      </c>
      <c r="C48" s="153" t="s">
        <v>132</v>
      </c>
      <c r="D48" s="154" t="s">
        <v>74</v>
      </c>
      <c r="E48" s="155">
        <v>1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1</v>
      </c>
      <c r="AC48" s="123">
        <v>21</v>
      </c>
      <c r="AZ48" s="123">
        <v>2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4.0000000000000002E-4</v>
      </c>
    </row>
    <row r="49" spans="1:104" x14ac:dyDescent="0.2">
      <c r="A49" s="157"/>
      <c r="B49" s="158"/>
      <c r="C49" s="192" t="s">
        <v>133</v>
      </c>
      <c r="D49" s="193"/>
      <c r="E49" s="193"/>
      <c r="F49" s="193"/>
      <c r="G49" s="194"/>
      <c r="O49" s="150">
        <v>3</v>
      </c>
    </row>
    <row r="50" spans="1:104" x14ac:dyDescent="0.2">
      <c r="A50" s="151">
        <v>22</v>
      </c>
      <c r="B50" s="152" t="s">
        <v>134</v>
      </c>
      <c r="C50" s="153" t="s">
        <v>135</v>
      </c>
      <c r="D50" s="154" t="s">
        <v>74</v>
      </c>
      <c r="E50" s="155">
        <v>1</v>
      </c>
      <c r="F50" s="155">
        <v>0</v>
      </c>
      <c r="G50" s="156">
        <f>E50*F50</f>
        <v>0</v>
      </c>
      <c r="O50" s="150">
        <v>2</v>
      </c>
      <c r="AA50" s="123">
        <v>12</v>
      </c>
      <c r="AB50" s="123">
        <v>0</v>
      </c>
      <c r="AC50" s="123">
        <v>22</v>
      </c>
      <c r="AZ50" s="123">
        <v>2</v>
      </c>
      <c r="BA50" s="123">
        <f>IF(AZ50=1,G50,0)</f>
        <v>0</v>
      </c>
      <c r="BB50" s="123">
        <f>IF(AZ50=2,G50,0)</f>
        <v>0</v>
      </c>
      <c r="BC50" s="123">
        <f>IF(AZ50=3,G50,0)</f>
        <v>0</v>
      </c>
      <c r="BD50" s="123">
        <f>IF(AZ50=4,G50,0)</f>
        <v>0</v>
      </c>
      <c r="BE50" s="123">
        <f>IF(AZ50=5,G50,0)</f>
        <v>0</v>
      </c>
      <c r="CZ50" s="123">
        <v>4.7800000000000004E-3</v>
      </c>
    </row>
    <row r="51" spans="1:104" x14ac:dyDescent="0.2">
      <c r="A51" s="157"/>
      <c r="B51" s="158"/>
      <c r="C51" s="192" t="s">
        <v>133</v>
      </c>
      <c r="D51" s="193"/>
      <c r="E51" s="193"/>
      <c r="F51" s="193"/>
      <c r="G51" s="194"/>
      <c r="O51" s="150">
        <v>3</v>
      </c>
    </row>
    <row r="52" spans="1:104" x14ac:dyDescent="0.2">
      <c r="A52" s="151">
        <v>23</v>
      </c>
      <c r="B52" s="152" t="s">
        <v>136</v>
      </c>
      <c r="C52" s="153" t="s">
        <v>137</v>
      </c>
      <c r="D52" s="154" t="s">
        <v>78</v>
      </c>
      <c r="E52" s="155">
        <v>12</v>
      </c>
      <c r="F52" s="155">
        <v>0</v>
      </c>
      <c r="G52" s="156">
        <f>E52*F52</f>
        <v>0</v>
      </c>
      <c r="O52" s="150">
        <v>2</v>
      </c>
      <c r="AA52" s="123">
        <v>12</v>
      </c>
      <c r="AB52" s="123">
        <v>0</v>
      </c>
      <c r="AC52" s="123">
        <v>23</v>
      </c>
      <c r="AZ52" s="123">
        <v>2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Z52" s="123">
        <v>1.8000000000000001E-4</v>
      </c>
    </row>
    <row r="53" spans="1:104" x14ac:dyDescent="0.2">
      <c r="A53" s="151">
        <v>24</v>
      </c>
      <c r="B53" s="152" t="s">
        <v>138</v>
      </c>
      <c r="C53" s="153" t="s">
        <v>139</v>
      </c>
      <c r="D53" s="154" t="s">
        <v>78</v>
      </c>
      <c r="E53" s="155">
        <v>12</v>
      </c>
      <c r="F53" s="155">
        <v>0</v>
      </c>
      <c r="G53" s="156">
        <f>E53*F53</f>
        <v>0</v>
      </c>
      <c r="O53" s="150">
        <v>2</v>
      </c>
      <c r="AA53" s="123">
        <v>12</v>
      </c>
      <c r="AB53" s="123">
        <v>0</v>
      </c>
      <c r="AC53" s="123">
        <v>24</v>
      </c>
      <c r="AZ53" s="123">
        <v>2</v>
      </c>
      <c r="BA53" s="123">
        <f>IF(AZ53=1,G53,0)</f>
        <v>0</v>
      </c>
      <c r="BB53" s="123">
        <f>IF(AZ53=2,G53,0)</f>
        <v>0</v>
      </c>
      <c r="BC53" s="123">
        <f>IF(AZ53=3,G53,0)</f>
        <v>0</v>
      </c>
      <c r="BD53" s="123">
        <f>IF(AZ53=4,G53,0)</f>
        <v>0</v>
      </c>
      <c r="BE53" s="123">
        <f>IF(AZ53=5,G53,0)</f>
        <v>0</v>
      </c>
      <c r="CZ53" s="123">
        <v>1.0000000000000001E-5</v>
      </c>
    </row>
    <row r="54" spans="1:104" x14ac:dyDescent="0.2">
      <c r="A54" s="151">
        <v>25</v>
      </c>
      <c r="B54" s="152" t="s">
        <v>140</v>
      </c>
      <c r="C54" s="153" t="s">
        <v>141</v>
      </c>
      <c r="D54" s="154" t="s">
        <v>101</v>
      </c>
      <c r="E54" s="155">
        <v>5.3629999999999997E-2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25</v>
      </c>
      <c r="AZ54" s="123">
        <v>2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 x14ac:dyDescent="0.2">
      <c r="A55" s="159"/>
      <c r="B55" s="160" t="s">
        <v>67</v>
      </c>
      <c r="C55" s="161" t="str">
        <f>CONCATENATE(B27," ",C27)</f>
        <v>722 Vnitřní vodovod</v>
      </c>
      <c r="D55" s="159"/>
      <c r="E55" s="162"/>
      <c r="F55" s="162"/>
      <c r="G55" s="163">
        <f>SUM(G27:G54)</f>
        <v>0</v>
      </c>
      <c r="O55" s="150">
        <v>4</v>
      </c>
      <c r="BA55" s="164">
        <f>SUM(BA27:BA54)</f>
        <v>0</v>
      </c>
      <c r="BB55" s="164">
        <f>SUM(BB27:BB54)</f>
        <v>0</v>
      </c>
      <c r="BC55" s="164">
        <f>SUM(BC27:BC54)</f>
        <v>0</v>
      </c>
      <c r="BD55" s="164">
        <f>SUM(BD27:BD54)</f>
        <v>0</v>
      </c>
      <c r="BE55" s="164">
        <f>SUM(BE27:BE54)</f>
        <v>0</v>
      </c>
    </row>
    <row r="56" spans="1:104" x14ac:dyDescent="0.2">
      <c r="A56" s="143" t="s">
        <v>65</v>
      </c>
      <c r="B56" s="144" t="s">
        <v>142</v>
      </c>
      <c r="C56" s="145" t="s">
        <v>143</v>
      </c>
      <c r="D56" s="146"/>
      <c r="E56" s="147"/>
      <c r="F56" s="147"/>
      <c r="G56" s="148"/>
      <c r="H56" s="149"/>
      <c r="I56" s="149"/>
      <c r="O56" s="150">
        <v>1</v>
      </c>
    </row>
    <row r="57" spans="1:104" x14ac:dyDescent="0.2">
      <c r="A57" s="151">
        <v>26</v>
      </c>
      <c r="B57" s="152" t="s">
        <v>144</v>
      </c>
      <c r="C57" s="153" t="s">
        <v>145</v>
      </c>
      <c r="D57" s="154" t="s">
        <v>146</v>
      </c>
      <c r="E57" s="155">
        <v>1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26</v>
      </c>
      <c r="AZ57" s="123">
        <v>2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3.1269999999999999E-2</v>
      </c>
    </row>
    <row r="58" spans="1:104" x14ac:dyDescent="0.2">
      <c r="A58" s="157"/>
      <c r="B58" s="158"/>
      <c r="C58" s="192" t="s">
        <v>133</v>
      </c>
      <c r="D58" s="193"/>
      <c r="E58" s="193"/>
      <c r="F58" s="193"/>
      <c r="G58" s="194"/>
      <c r="O58" s="150">
        <v>3</v>
      </c>
    </row>
    <row r="59" spans="1:104" x14ac:dyDescent="0.2">
      <c r="A59" s="151">
        <v>27</v>
      </c>
      <c r="B59" s="152" t="s">
        <v>147</v>
      </c>
      <c r="C59" s="153" t="s">
        <v>148</v>
      </c>
      <c r="D59" s="154" t="s">
        <v>146</v>
      </c>
      <c r="E59" s="155">
        <v>1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27</v>
      </c>
      <c r="AZ59" s="123">
        <v>2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1.001E-2</v>
      </c>
    </row>
    <row r="60" spans="1:104" x14ac:dyDescent="0.2">
      <c r="A60" s="157"/>
      <c r="B60" s="158"/>
      <c r="C60" s="192" t="s">
        <v>133</v>
      </c>
      <c r="D60" s="193"/>
      <c r="E60" s="193"/>
      <c r="F60" s="193"/>
      <c r="G60" s="194"/>
      <c r="O60" s="150">
        <v>3</v>
      </c>
    </row>
    <row r="61" spans="1:104" x14ac:dyDescent="0.2">
      <c r="A61" s="151">
        <v>28</v>
      </c>
      <c r="B61" s="152" t="s">
        <v>149</v>
      </c>
      <c r="C61" s="153" t="s">
        <v>150</v>
      </c>
      <c r="D61" s="154" t="s">
        <v>146</v>
      </c>
      <c r="E61" s="155">
        <v>1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28</v>
      </c>
      <c r="AZ61" s="123">
        <v>2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1.0370000000000001E-2</v>
      </c>
    </row>
    <row r="62" spans="1:104" x14ac:dyDescent="0.2">
      <c r="A62" s="157"/>
      <c r="B62" s="158"/>
      <c r="C62" s="192" t="s">
        <v>133</v>
      </c>
      <c r="D62" s="193"/>
      <c r="E62" s="193"/>
      <c r="F62" s="193"/>
      <c r="G62" s="194"/>
      <c r="O62" s="150">
        <v>3</v>
      </c>
    </row>
    <row r="63" spans="1:104" x14ac:dyDescent="0.2">
      <c r="A63" s="151">
        <v>29</v>
      </c>
      <c r="B63" s="152" t="s">
        <v>151</v>
      </c>
      <c r="C63" s="153" t="s">
        <v>152</v>
      </c>
      <c r="D63" s="154" t="s">
        <v>146</v>
      </c>
      <c r="E63" s="155">
        <v>1</v>
      </c>
      <c r="F63" s="155">
        <v>0</v>
      </c>
      <c r="G63" s="156">
        <f>E63*F63</f>
        <v>0</v>
      </c>
      <c r="O63" s="150">
        <v>2</v>
      </c>
      <c r="AA63" s="123">
        <v>12</v>
      </c>
      <c r="AB63" s="123">
        <v>0</v>
      </c>
      <c r="AC63" s="123">
        <v>29</v>
      </c>
      <c r="AZ63" s="123">
        <v>2</v>
      </c>
      <c r="BA63" s="123">
        <f>IF(AZ63=1,G63,0)</f>
        <v>0</v>
      </c>
      <c r="BB63" s="123">
        <f>IF(AZ63=2,G63,0)</f>
        <v>0</v>
      </c>
      <c r="BC63" s="123">
        <f>IF(AZ63=3,G63,0)</f>
        <v>0</v>
      </c>
      <c r="BD63" s="123">
        <f>IF(AZ63=4,G63,0)</f>
        <v>0</v>
      </c>
      <c r="BE63" s="123">
        <f>IF(AZ63=5,G63,0)</f>
        <v>0</v>
      </c>
      <c r="CZ63" s="123">
        <v>1.3999999999999999E-4</v>
      </c>
    </row>
    <row r="64" spans="1:104" x14ac:dyDescent="0.2">
      <c r="A64" s="157"/>
      <c r="B64" s="158"/>
      <c r="C64" s="192" t="s">
        <v>133</v>
      </c>
      <c r="D64" s="193"/>
      <c r="E64" s="193"/>
      <c r="F64" s="193"/>
      <c r="G64" s="194"/>
      <c r="O64" s="150">
        <v>3</v>
      </c>
    </row>
    <row r="65" spans="1:104" x14ac:dyDescent="0.2">
      <c r="A65" s="151">
        <v>30</v>
      </c>
      <c r="B65" s="152" t="s">
        <v>153</v>
      </c>
      <c r="C65" s="153" t="s">
        <v>154</v>
      </c>
      <c r="D65" s="154" t="s">
        <v>66</v>
      </c>
      <c r="E65" s="155">
        <v>1</v>
      </c>
      <c r="F65" s="155"/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30</v>
      </c>
      <c r="AZ65" s="123">
        <v>2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57"/>
      <c r="B66" s="158"/>
      <c r="C66" s="192" t="s">
        <v>133</v>
      </c>
      <c r="D66" s="193"/>
      <c r="E66" s="193"/>
      <c r="F66" s="193"/>
      <c r="G66" s="194"/>
      <c r="O66" s="150">
        <v>3</v>
      </c>
    </row>
    <row r="67" spans="1:104" ht="22.5" x14ac:dyDescent="0.2">
      <c r="A67" s="151">
        <v>31</v>
      </c>
      <c r="B67" s="152" t="s">
        <v>155</v>
      </c>
      <c r="C67" s="153" t="s">
        <v>156</v>
      </c>
      <c r="D67" s="154" t="s">
        <v>74</v>
      </c>
      <c r="E67" s="155">
        <v>1</v>
      </c>
      <c r="F67" s="155">
        <v>0</v>
      </c>
      <c r="G67" s="156">
        <f>E67*F67</f>
        <v>0</v>
      </c>
      <c r="O67" s="150">
        <v>2</v>
      </c>
      <c r="AA67" s="123">
        <v>12</v>
      </c>
      <c r="AB67" s="123">
        <v>0</v>
      </c>
      <c r="AC67" s="123">
        <v>31</v>
      </c>
      <c r="AZ67" s="123">
        <v>2</v>
      </c>
      <c r="BA67" s="123">
        <f>IF(AZ67=1,G67,0)</f>
        <v>0</v>
      </c>
      <c r="BB67" s="123">
        <f>IF(AZ67=2,G67,0)</f>
        <v>0</v>
      </c>
      <c r="BC67" s="123">
        <f>IF(AZ67=3,G67,0)</f>
        <v>0</v>
      </c>
      <c r="BD67" s="123">
        <f>IF(AZ67=4,G67,0)</f>
        <v>0</v>
      </c>
      <c r="BE67" s="123">
        <f>IF(AZ67=5,G67,0)</f>
        <v>0</v>
      </c>
      <c r="CZ67" s="123">
        <v>8.8999999999999995E-4</v>
      </c>
    </row>
    <row r="68" spans="1:104" x14ac:dyDescent="0.2">
      <c r="A68" s="157"/>
      <c r="B68" s="158"/>
      <c r="C68" s="192" t="s">
        <v>157</v>
      </c>
      <c r="D68" s="193"/>
      <c r="E68" s="193"/>
      <c r="F68" s="193"/>
      <c r="G68" s="194"/>
      <c r="O68" s="150">
        <v>3</v>
      </c>
    </row>
    <row r="69" spans="1:104" x14ac:dyDescent="0.2">
      <c r="A69" s="151">
        <v>32</v>
      </c>
      <c r="B69" s="152" t="s">
        <v>158</v>
      </c>
      <c r="C69" s="153" t="s">
        <v>159</v>
      </c>
      <c r="D69" s="154" t="s">
        <v>74</v>
      </c>
      <c r="E69" s="155">
        <v>1</v>
      </c>
      <c r="F69" s="155">
        <v>0</v>
      </c>
      <c r="G69" s="156">
        <f>E69*F69</f>
        <v>0</v>
      </c>
      <c r="O69" s="150">
        <v>2</v>
      </c>
      <c r="AA69" s="123">
        <v>12</v>
      </c>
      <c r="AB69" s="123">
        <v>0</v>
      </c>
      <c r="AC69" s="123">
        <v>32</v>
      </c>
      <c r="AZ69" s="123">
        <v>2</v>
      </c>
      <c r="BA69" s="123">
        <f>IF(AZ69=1,G69,0)</f>
        <v>0</v>
      </c>
      <c r="BB69" s="123">
        <f>IF(AZ69=2,G69,0)</f>
        <v>0</v>
      </c>
      <c r="BC69" s="123">
        <f>IF(AZ69=3,G69,0)</f>
        <v>0</v>
      </c>
      <c r="BD69" s="123">
        <f>IF(AZ69=4,G69,0)</f>
        <v>0</v>
      </c>
      <c r="BE69" s="123">
        <f>IF(AZ69=5,G69,0)</f>
        <v>0</v>
      </c>
      <c r="CZ69" s="123">
        <v>4.0999999999999999E-4</v>
      </c>
    </row>
    <row r="70" spans="1:104" x14ac:dyDescent="0.2">
      <c r="A70" s="157"/>
      <c r="B70" s="158"/>
      <c r="C70" s="192" t="s">
        <v>160</v>
      </c>
      <c r="D70" s="193"/>
      <c r="E70" s="193"/>
      <c r="F70" s="193"/>
      <c r="G70" s="194"/>
      <c r="O70" s="150">
        <v>3</v>
      </c>
    </row>
    <row r="71" spans="1:104" x14ac:dyDescent="0.2">
      <c r="A71" s="151">
        <v>33</v>
      </c>
      <c r="B71" s="152" t="s">
        <v>161</v>
      </c>
      <c r="C71" s="153" t="s">
        <v>162</v>
      </c>
      <c r="D71" s="154" t="s">
        <v>101</v>
      </c>
      <c r="E71" s="155">
        <v>5.3089999999999998E-2</v>
      </c>
      <c r="F71" s="155">
        <v>0</v>
      </c>
      <c r="G71" s="156">
        <f>E71*F71</f>
        <v>0</v>
      </c>
      <c r="O71" s="150">
        <v>2</v>
      </c>
      <c r="AA71" s="123">
        <v>12</v>
      </c>
      <c r="AB71" s="123">
        <v>0</v>
      </c>
      <c r="AC71" s="123">
        <v>33</v>
      </c>
      <c r="AZ71" s="123">
        <v>2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0</v>
      </c>
    </row>
    <row r="72" spans="1:104" x14ac:dyDescent="0.2">
      <c r="A72" s="159"/>
      <c r="B72" s="160" t="s">
        <v>67</v>
      </c>
      <c r="C72" s="161" t="str">
        <f>CONCATENATE(B56," ",C56)</f>
        <v>725 Zařizovací předměty</v>
      </c>
      <c r="D72" s="159"/>
      <c r="E72" s="162"/>
      <c r="F72" s="162"/>
      <c r="G72" s="163">
        <f>SUM(G56:G71)</f>
        <v>0</v>
      </c>
      <c r="O72" s="150">
        <v>4</v>
      </c>
      <c r="BA72" s="164">
        <f>SUM(BA56:BA71)</f>
        <v>0</v>
      </c>
      <c r="BB72" s="164">
        <f>SUM(BB56:BB71)</f>
        <v>0</v>
      </c>
      <c r="BC72" s="164">
        <f>SUM(BC56:BC71)</f>
        <v>0</v>
      </c>
      <c r="BD72" s="164">
        <f>SUM(BD56:BD71)</f>
        <v>0</v>
      </c>
      <c r="BE72" s="164">
        <f>SUM(BE56:BE71)</f>
        <v>0</v>
      </c>
    </row>
    <row r="73" spans="1:104" x14ac:dyDescent="0.2">
      <c r="A73" s="124"/>
      <c r="B73" s="124"/>
      <c r="C73" s="124"/>
      <c r="D73" s="124"/>
      <c r="E73" s="124"/>
      <c r="F73" s="124"/>
      <c r="G73" s="124"/>
    </row>
    <row r="74" spans="1:104" x14ac:dyDescent="0.2">
      <c r="E74" s="123"/>
    </row>
    <row r="75" spans="1:104" x14ac:dyDescent="0.2">
      <c r="E75" s="123"/>
    </row>
    <row r="76" spans="1:104" x14ac:dyDescent="0.2">
      <c r="E76" s="123"/>
    </row>
    <row r="77" spans="1:104" x14ac:dyDescent="0.2">
      <c r="E77" s="123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E91" s="123"/>
    </row>
    <row r="92" spans="1:7" x14ac:dyDescent="0.2">
      <c r="E92" s="123"/>
    </row>
    <row r="93" spans="1:7" x14ac:dyDescent="0.2">
      <c r="E93" s="123"/>
    </row>
    <row r="94" spans="1:7" x14ac:dyDescent="0.2">
      <c r="E94" s="123"/>
    </row>
    <row r="95" spans="1:7" x14ac:dyDescent="0.2">
      <c r="E95" s="123"/>
    </row>
    <row r="96" spans="1:7" x14ac:dyDescent="0.2">
      <c r="A96" s="165"/>
      <c r="B96" s="165"/>
      <c r="C96" s="165"/>
      <c r="D96" s="165"/>
      <c r="E96" s="165"/>
      <c r="F96" s="165"/>
      <c r="G96" s="165"/>
    </row>
    <row r="97" spans="1:7" x14ac:dyDescent="0.2">
      <c r="A97" s="165"/>
      <c r="B97" s="165"/>
      <c r="C97" s="165"/>
      <c r="D97" s="165"/>
      <c r="E97" s="165"/>
      <c r="F97" s="165"/>
      <c r="G97" s="165"/>
    </row>
    <row r="98" spans="1:7" x14ac:dyDescent="0.2">
      <c r="A98" s="165"/>
      <c r="B98" s="165"/>
      <c r="C98" s="165"/>
      <c r="D98" s="165"/>
      <c r="E98" s="165"/>
      <c r="F98" s="165"/>
      <c r="G98" s="165"/>
    </row>
    <row r="99" spans="1:7" x14ac:dyDescent="0.2">
      <c r="A99" s="165"/>
      <c r="B99" s="165"/>
      <c r="C99" s="165"/>
      <c r="D99" s="165"/>
      <c r="E99" s="165"/>
      <c r="F99" s="165"/>
      <c r="G99" s="165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A131" s="166"/>
      <c r="B131" s="166"/>
    </row>
    <row r="132" spans="1:7" x14ac:dyDescent="0.2">
      <c r="A132" s="165"/>
      <c r="B132" s="165"/>
      <c r="C132" s="168"/>
      <c r="D132" s="168"/>
      <c r="E132" s="169"/>
      <c r="F132" s="168"/>
      <c r="G132" s="170"/>
    </row>
    <row r="133" spans="1:7" x14ac:dyDescent="0.2">
      <c r="A133" s="171"/>
      <c r="B133" s="171"/>
      <c r="C133" s="165"/>
      <c r="D133" s="165"/>
      <c r="E133" s="172"/>
      <c r="F133" s="165"/>
      <c r="G133" s="165"/>
    </row>
    <row r="134" spans="1:7" x14ac:dyDescent="0.2">
      <c r="A134" s="165"/>
      <c r="B134" s="165"/>
      <c r="C134" s="165"/>
      <c r="D134" s="165"/>
      <c r="E134" s="172"/>
      <c r="F134" s="165"/>
      <c r="G134" s="165"/>
    </row>
    <row r="135" spans="1:7" x14ac:dyDescent="0.2">
      <c r="A135" s="165"/>
      <c r="B135" s="165"/>
      <c r="C135" s="165"/>
      <c r="D135" s="165"/>
      <c r="E135" s="172"/>
      <c r="F135" s="165"/>
      <c r="G135" s="165"/>
    </row>
    <row r="136" spans="1:7" x14ac:dyDescent="0.2">
      <c r="A136" s="165"/>
      <c r="B136" s="165"/>
      <c r="C136" s="165"/>
      <c r="D136" s="165"/>
      <c r="E136" s="172"/>
      <c r="F136" s="165"/>
      <c r="G136" s="165"/>
    </row>
    <row r="137" spans="1:7" x14ac:dyDescent="0.2">
      <c r="A137" s="165"/>
      <c r="B137" s="165"/>
      <c r="C137" s="165"/>
      <c r="D137" s="165"/>
      <c r="E137" s="172"/>
      <c r="F137" s="165"/>
      <c r="G137" s="165"/>
    </row>
    <row r="138" spans="1:7" x14ac:dyDescent="0.2">
      <c r="A138" s="165"/>
      <c r="B138" s="165"/>
      <c r="C138" s="165"/>
      <c r="D138" s="165"/>
      <c r="E138" s="172"/>
      <c r="F138" s="165"/>
      <c r="G138" s="165"/>
    </row>
    <row r="139" spans="1:7" x14ac:dyDescent="0.2">
      <c r="A139" s="165"/>
      <c r="B139" s="165"/>
      <c r="C139" s="165"/>
      <c r="D139" s="165"/>
      <c r="E139" s="172"/>
      <c r="F139" s="165"/>
      <c r="G139" s="165"/>
    </row>
    <row r="140" spans="1:7" x14ac:dyDescent="0.2">
      <c r="A140" s="165"/>
      <c r="B140" s="165"/>
      <c r="C140" s="165"/>
      <c r="D140" s="165"/>
      <c r="E140" s="172"/>
      <c r="F140" s="165"/>
      <c r="G140" s="165"/>
    </row>
    <row r="141" spans="1:7" x14ac:dyDescent="0.2">
      <c r="A141" s="165"/>
      <c r="B141" s="165"/>
      <c r="C141" s="165"/>
      <c r="D141" s="165"/>
      <c r="E141" s="172"/>
      <c r="F141" s="165"/>
      <c r="G141" s="165"/>
    </row>
    <row r="142" spans="1:7" x14ac:dyDescent="0.2">
      <c r="A142" s="165"/>
      <c r="B142" s="165"/>
      <c r="C142" s="165"/>
      <c r="D142" s="165"/>
      <c r="E142" s="172"/>
      <c r="F142" s="165"/>
      <c r="G142" s="165"/>
    </row>
    <row r="143" spans="1:7" x14ac:dyDescent="0.2">
      <c r="A143" s="165"/>
      <c r="B143" s="165"/>
      <c r="C143" s="165"/>
      <c r="D143" s="165"/>
      <c r="E143" s="172"/>
      <c r="F143" s="165"/>
      <c r="G143" s="165"/>
    </row>
    <row r="144" spans="1:7" x14ac:dyDescent="0.2">
      <c r="A144" s="165"/>
      <c r="B144" s="165"/>
      <c r="C144" s="165"/>
      <c r="D144" s="165"/>
      <c r="E144" s="172"/>
      <c r="F144" s="165"/>
      <c r="G144" s="165"/>
    </row>
    <row r="145" spans="1:7" x14ac:dyDescent="0.2">
      <c r="A145" s="165"/>
      <c r="B145" s="165"/>
      <c r="C145" s="165"/>
      <c r="D145" s="165"/>
      <c r="E145" s="172"/>
      <c r="F145" s="165"/>
      <c r="G145" s="165"/>
    </row>
  </sheetData>
  <sheetProtection algorithmName="SHA-512" hashValue="fJr4TqRCLYptJL8HxWeZndwouOamguGk8013VWpHkomcRtD0OUdUNLITsGyzCi/qgcO7XfKEG13skte6qHrMsQ==" saltValue="OuhDdL3MmvZFxX/KpohlOw==" spinCount="100000" sheet="1" objects="1" scenarios="1" selectLockedCells="1" selectUnlockedCells="1"/>
  <mergeCells count="31">
    <mergeCell ref="C70:G70"/>
    <mergeCell ref="C49:G49"/>
    <mergeCell ref="C51:G51"/>
    <mergeCell ref="C58:G58"/>
    <mergeCell ref="C60:G60"/>
    <mergeCell ref="C62:G62"/>
    <mergeCell ref="C64:G64"/>
    <mergeCell ref="C66:G66"/>
    <mergeCell ref="C68:G68"/>
    <mergeCell ref="C47:G47"/>
    <mergeCell ref="C17:G17"/>
    <mergeCell ref="C19:G19"/>
    <mergeCell ref="C21:G21"/>
    <mergeCell ref="C23:G23"/>
    <mergeCell ref="C29:G29"/>
    <mergeCell ref="C31:G31"/>
    <mergeCell ref="C33:G33"/>
    <mergeCell ref="C35:G35"/>
    <mergeCell ref="C37:G37"/>
    <mergeCell ref="C39:G39"/>
    <mergeCell ref="C41:G41"/>
    <mergeCell ref="C43:G43"/>
    <mergeCell ref="C45:G45"/>
    <mergeCell ref="C11:G11"/>
    <mergeCell ref="C13:G13"/>
    <mergeCell ref="C15:G15"/>
    <mergeCell ref="A1:G1"/>
    <mergeCell ref="A3:B3"/>
    <mergeCell ref="A4:B4"/>
    <mergeCell ref="E4:G4"/>
    <mergeCell ref="C9:G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oKNhUh9ZDCAZDYFdS8nfOQoi02/XSNZoshMtlEuQIms=</DigestValue>
    </Reference>
    <Reference Type="http://www.w3.org/2000/09/xmldsig#Object" URI="#idOfficeObject">
      <DigestMethod Algorithm="http://www.w3.org/2001/04/xmlenc#sha256"/>
      <DigestValue>uCaecC7sAPLi2UpPbAZ2WGk+KRdOcoVMBgLdd9AO5a4=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y6uOY6SlQTIagoipUMcXq5qFBKqYNX9sMSFIV/69ztY=</DigestValue>
    </Reference>
  </SignedInfo>
  <SignatureValue>SSH9iHnnRFg7/L5H6P+wAlj85d7EmaxHEf3GQiImEDRM4jn3UlHjdvl4JsRfeT6uh5VWLFz8JIZ4
HsGjlidZSdyLDfb/zEk0qD7BDX/MKOpRukqJ/H40EYoXUPW2BZufnl5foeiB512/MWqSdPTE01nY
V7zLAgWa94giMF6lCsSs4Al56ZY2otDh6SrU7MWz7vlJJ5qEPRr48Db6/M+JnTl4zQxWL7ibiL3s
VILVVyg9PoDOclx6k4dF8hTxxJXJ5nKWDCYOUD/1y5jI2W8fYDKNuw5Hegb9UAQN4d7FhudHjY1B
ACVh/yZPLPqGmbTiyXJjdB5TnTYrUxnOj19n2g==</SignatureValue>
  <KeyInfo>
    <X509Data>
      <X509Certificate>MIIGnzCCBYegAwIBAgIDF8f6MA0GCSqGSIb3DQEBCwUAMF8xCzAJBgNVBAYTAkNaMSwwKgYDVQQKDCPEjGVza8OhIHBvxaF0YSwgcy5wLiBbScSMIDQ3MTE0OTgzXTEiMCAGA1UEAxMZUG9zdFNpZ251bSBRdWFsaWZpZWQgQ0EgMjAeFw0xMzEyMTcxMTAyMTRaFw0xNTAxMDYxMTAyMTRaMHExCzAJBgNVBAYTAkNaMSgwJgYDVQQKDB9WSU9MRVRURSwgcy5yLm8uIFtJxIwgMjkyNDIxMjZdMQowCAYDVQQLEwEyMRowGAYDVQQDDBFMZW5rYSBIdcSNw61ub3bDoTEQMA4GA1UEBRMHUDI0MDAyMTCCASIwDQYJKoZIhvcNAQEBBQADggEPADCCAQoCggEBAKnYV1OA1AWN0pcrHg8ByB+BM76q1O10QrrQ497pD4gl1EBMOSeQAzOirEumG26MlzcB3HV2ogdZar6cXWRygj05znFkr9/BfLIxca8hj2DySfrW7o/iglxhWX5b8yVyNoNuYhZO8NSQodVNA7KOnO/wVyGFPu1fkE6Ytm9HU8Zked1a33RgjDbNVLCpdMZKMVhSZfdIfG1xVUdIiCib1V4ulWMEfnEkubB0oiLGdl8MZKs0GsDJMa1PNBw7+I6phYUnw7k/aePTPuuySLSeavx1TQxK3rUd61G0457UVmJ3c8+h6lnFHFh8eX3e7PJ1e+azOb/QjoWdkqYJzgaubIkCAwEAAaOCA1AwggNMME8GA1UdEQRIMEaBHmxlbmthLmh1Y2lub3ZhQHZpb2xldHRlLXNyby5jeqAZBgkrBgEEAdwZAgGgDBMKMTUyOTg5OTc4OaAJBgNVBA2gAhMAMIIBDgYDVR0gBIIBBTCCAQEwgf4GCWeBBgEEAQeBUjCB8DCBxwYIKwYBBQUHAgIwgboagbdUZW50byBrdmFsaWZpa292YW55IGNlcnRpZmlrYXQgYnlsIHZ5ZGFuIHBvZGxlIHpha29uYSAyMjcvMjAwMFNiLiBhIG5hdmF6bnljaCBwcmVkcGlzdS4vVGhpcyBxdWFsaWZpZWQgY2VydGlmaWNhdGUgd2FzIGlzc3VlZCBhY2NvcmRpbmcgdG8gTGF3IE5vIDIyNy8yMDAwQ29sbC4gYW5kIHJlbGF0ZWQgcmVndWxhdGlvbnMwJAYIKwYBBQUHAgEWGGh0dHA6Ly93d3cucG9zdHNpZ251bS5jejAYBggrBgEFBQcBAwQMMAowCAYGBACORgEBMIHIBggrBgEFBQcBAQSBuzCBuDA7BggrBgEFBQcwAoYvaHR0cDovL3d3dy5wb3N0c2lnbnVtLmN6L2NydC9wc3F1YWxpZmllZGNhMi5jcnQwPAYIKwYBBQUHMAKGMGh0dHA6Ly93d3cyLnBvc3RzaWdudW0uY3ovY3J0L3BzcXVhbGlmaWVkY2EyLmNydDA7BggrBgEFBQcwAoYvaHR0cDovL3Bvc3RzaWdudW0udHRjLmN6L2NydC9wc3F1YWxpZmllZGNhMi5jcnQ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KEiEov6aCvT+ahlLSiruhoChnJDANBgkqhkiG9w0BAQsFAAOCAQEAlQx/GmCWYwx5dVX01ImlKDKFKlIKl67SOPupQ7ESOY2uwaczypim5bJE8kCyTOth3nYC/UKXJWVzvbj5HMLhEKOhhiecX/VuBmnSzCi39EAOf9RupRiiiuVoQxOlQSrKkNocOtveTsqr9gbutU5do/CsxOYc1XCsNFkn0dsYPPQQg9l1qhHzhW8uQyRDWIZ+Wyzxi2YzO/Ixs2S4D+PibcQgFOnXeLhUWHj76zSHLNmFiIwBU7SNe0rmzpfGw5PHw0hOEsv5iARb6U9WoU8HHx2/xd11f1VplE+uemziL/IfMcHCqaUD+kgSBDNzG7uQGgpzOVVRqt/ToXSGxIogx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NqEefpNFAINZkfdPclNVwVOUZXjJ7Y0r4ZbqkETE9Hg=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UnDIJbL9YR+pCbzOoa1qy0RwH7pPEM0yZrXfdJuRSg8=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sharedStrings.xml?ContentType=application/vnd.openxmlformats-officedocument.spreadsheetml.sharedStrings+xml">
        <DigestMethod Algorithm="http://www.w3.org/2001/04/xmlenc#sha256"/>
        <DigestValue>jsvKZV9gHc6cLO/OV1x6JpCJyd5vVXA2e56pOtIK0T0=</DigestValue>
      </Reference>
      <Reference URI="/xl/styles.xml?ContentType=application/vnd.openxmlformats-officedocument.spreadsheetml.styles+xml">
        <DigestMethod Algorithm="http://www.w3.org/2001/04/xmlenc#sha256"/>
        <DigestValue>N2V2IUoB/xs+TwYFxoyOqdXiDf5Ni6P+aQ2TtIwPVFk=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y6xDCJCkKMpQKsyoZUkgFCFmJDQaECucdEFv+HtI+ak=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jPqCI4Wy5wnfCrLC8frffKqdKg5X8JY8C3neurD1DzY=</DigestValue>
      </Reference>
      <Reference URI="/xl/worksheets/sheet2.xml?ContentType=application/vnd.openxmlformats-officedocument.spreadsheetml.worksheet+xml">
        <DigestMethod Algorithm="http://www.w3.org/2001/04/xmlenc#sha256"/>
        <DigestValue>gUXXyaAH077EzBDFMFOOt+Pu4Jhdl94cw6Ny52F1qSY=</DigestValue>
      </Reference>
      <Reference URI="/xl/worksheets/sheet3.xml?ContentType=application/vnd.openxmlformats-officedocument.spreadsheetml.worksheet+xml">
        <DigestMethod Algorithm="http://www.w3.org/2001/04/xmlenc#sha256"/>
        <DigestValue>6VWcuwE4SclhaNxvDMv8jca66rvEM2bnpxaoGLq2RMA=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2014-06-04T12:58:49Z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2014-06-04T12:58:49Z</xd:SigningTime>
          <xd:SigningCertificate>
            <xd:Cert>
              <xd:CertDigest>
                <DigestMethod Algorithm="http://www.w3.org/2001/04/xmlenc#sha256"/>
                <DigestValue>brV279xCu81jzkYTHm3CbHo0Pf9QNRiRu+5uK86P1Rw=</DigestValue>
              </xd:CertDigest>
              <xd:IssuerSerial>
                <X509IssuerName>CN=PostSignum Qualified CA 2, O="Česká pošta, s.p. [IČ 47114983]", C=CZ</X509IssuerName>
                <X509SerialNumber>1558522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Lenka</cp:lastModifiedBy>
  <dcterms:created xsi:type="dcterms:W3CDTF">2013-10-08T11:15:15Z</dcterms:created>
  <dcterms:modified xsi:type="dcterms:W3CDTF">2014-06-04T12:58:47Z</dcterms:modified>
</cp:coreProperties>
</file>