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Soupis prací a dodávek17_04_2014\SO-02 ČOV\"/>
    </mc:Choice>
  </mc:AlternateContent>
  <workbookProtection workbookAlgorithmName="SHA-512" workbookHashValue="0YXId7yBaE5CLyPX/NaAtja6KMPNgfnf+MtByc9OYuEzBQgF5az3zhLICLdJAyFltJMCwFTBJps++5FeVY7/gg==" workbookSaltValue="0h6Bs6quy4sT+MFkpVornw==" workbookSpinCount="100000" lockStructure="1"/>
  <bookViews>
    <workbookView xWindow="360" yWindow="285" windowWidth="28440" windowHeight="1255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list'!$F$4</definedName>
    <definedName name="MJ">'Krycí list'!$G$4</definedName>
    <definedName name="Mont">Rekapitulace!$H$33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Položky!$A$1:$G$505</definedName>
    <definedName name="_xlnm.Print_Area" localSheetId="1">Rekapitulace!$A$1:$I$47</definedName>
    <definedName name="PocetMJ">'Krycí list'!$G$7</definedName>
    <definedName name="Poznamka">'Krycí list'!$B$37</definedName>
    <definedName name="Projektant">'Krycí list'!$C$7</definedName>
    <definedName name="PSV">Rekapitulace!$F$33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BE503" i="3"/>
  <c r="BE505" i="3" s="1"/>
  <c r="I32" i="2" s="1"/>
  <c r="BD503" i="3"/>
  <c r="BD505" i="3" s="1"/>
  <c r="H32" i="2" s="1"/>
  <c r="BC503" i="3"/>
  <c r="BC505" i="3" s="1"/>
  <c r="G32" i="2" s="1"/>
  <c r="BB503" i="3"/>
  <c r="BA503" i="3"/>
  <c r="BA505" i="3" s="1"/>
  <c r="E32" i="2" s="1"/>
  <c r="G503" i="3"/>
  <c r="B32" i="2"/>
  <c r="A32" i="2"/>
  <c r="BB505" i="3"/>
  <c r="F32" i="2" s="1"/>
  <c r="G505" i="3"/>
  <c r="C505" i="3"/>
  <c r="BE500" i="3"/>
  <c r="BD500" i="3"/>
  <c r="BC500" i="3"/>
  <c r="BA500" i="3"/>
  <c r="G500" i="3"/>
  <c r="BB500" i="3" s="1"/>
  <c r="BE497" i="3"/>
  <c r="BE501" i="3" s="1"/>
  <c r="I31" i="2" s="1"/>
  <c r="BD497" i="3"/>
  <c r="BD501" i="3" s="1"/>
  <c r="H31" i="2" s="1"/>
  <c r="BC497" i="3"/>
  <c r="BA497" i="3"/>
  <c r="G497" i="3"/>
  <c r="BB497" i="3" s="1"/>
  <c r="B31" i="2"/>
  <c r="A31" i="2"/>
  <c r="BC501" i="3"/>
  <c r="G31" i="2" s="1"/>
  <c r="BA501" i="3"/>
  <c r="E31" i="2" s="1"/>
  <c r="C501" i="3"/>
  <c r="BE494" i="3"/>
  <c r="BC494" i="3"/>
  <c r="BB494" i="3"/>
  <c r="BB495" i="3" s="1"/>
  <c r="F30" i="2" s="1"/>
  <c r="BA494" i="3"/>
  <c r="G494" i="3"/>
  <c r="BD494" i="3" s="1"/>
  <c r="BD495" i="3" s="1"/>
  <c r="H30" i="2" s="1"/>
  <c r="B30" i="2"/>
  <c r="A30" i="2"/>
  <c r="BE495" i="3"/>
  <c r="I30" i="2" s="1"/>
  <c r="BC495" i="3"/>
  <c r="G30" i="2" s="1"/>
  <c r="BA495" i="3"/>
  <c r="E30" i="2" s="1"/>
  <c r="C495" i="3"/>
  <c r="BE490" i="3"/>
  <c r="BD490" i="3"/>
  <c r="BD492" i="3" s="1"/>
  <c r="H29" i="2" s="1"/>
  <c r="BC490" i="3"/>
  <c r="BC492" i="3" s="1"/>
  <c r="G29" i="2" s="1"/>
  <c r="BA490" i="3"/>
  <c r="G490" i="3"/>
  <c r="BB490" i="3" s="1"/>
  <c r="BB492" i="3" s="1"/>
  <c r="F29" i="2" s="1"/>
  <c r="B29" i="2"/>
  <c r="A29" i="2"/>
  <c r="BE492" i="3"/>
  <c r="I29" i="2" s="1"/>
  <c r="BA492" i="3"/>
  <c r="E29" i="2" s="1"/>
  <c r="C492" i="3"/>
  <c r="BE486" i="3"/>
  <c r="BD486" i="3"/>
  <c r="BC486" i="3"/>
  <c r="BA486" i="3"/>
  <c r="G486" i="3"/>
  <c r="BB486" i="3" s="1"/>
  <c r="BE484" i="3"/>
  <c r="BD484" i="3"/>
  <c r="BC484" i="3"/>
  <c r="BA484" i="3"/>
  <c r="G484" i="3"/>
  <c r="BB484" i="3" s="1"/>
  <c r="BE476" i="3"/>
  <c r="BD476" i="3"/>
  <c r="BC476" i="3"/>
  <c r="BA476" i="3"/>
  <c r="G476" i="3"/>
  <c r="BB476" i="3" s="1"/>
  <c r="BE473" i="3"/>
  <c r="BE488" i="3" s="1"/>
  <c r="I28" i="2" s="1"/>
  <c r="BD473" i="3"/>
  <c r="BC473" i="3"/>
  <c r="BA473" i="3"/>
  <c r="G473" i="3"/>
  <c r="BB473" i="3" s="1"/>
  <c r="B28" i="2"/>
  <c r="A28" i="2"/>
  <c r="BC488" i="3"/>
  <c r="G28" i="2" s="1"/>
  <c r="BA488" i="3"/>
  <c r="E28" i="2" s="1"/>
  <c r="C488" i="3"/>
  <c r="BE470" i="3"/>
  <c r="BD470" i="3"/>
  <c r="BC470" i="3"/>
  <c r="BA470" i="3"/>
  <c r="G470" i="3"/>
  <c r="BB470" i="3" s="1"/>
  <c r="BE465" i="3"/>
  <c r="BE471" i="3" s="1"/>
  <c r="I27" i="2" s="1"/>
  <c r="BD465" i="3"/>
  <c r="BD471" i="3" s="1"/>
  <c r="H27" i="2" s="1"/>
  <c r="BC465" i="3"/>
  <c r="BA465" i="3"/>
  <c r="G465" i="3"/>
  <c r="BB465" i="3" s="1"/>
  <c r="B27" i="2"/>
  <c r="A27" i="2"/>
  <c r="BC471" i="3"/>
  <c r="G27" i="2" s="1"/>
  <c r="BA471" i="3"/>
  <c r="E27" i="2" s="1"/>
  <c r="C471" i="3"/>
  <c r="BE462" i="3"/>
  <c r="BD462" i="3"/>
  <c r="BC462" i="3"/>
  <c r="BA462" i="3"/>
  <c r="G462" i="3"/>
  <c r="BB462" i="3" s="1"/>
  <c r="BE459" i="3"/>
  <c r="BD459" i="3"/>
  <c r="BC459" i="3"/>
  <c r="BA459" i="3"/>
  <c r="G459" i="3"/>
  <c r="BB459" i="3" s="1"/>
  <c r="BE455" i="3"/>
  <c r="BD455" i="3"/>
  <c r="BC455" i="3"/>
  <c r="BA455" i="3"/>
  <c r="G455" i="3"/>
  <c r="BB455" i="3" s="1"/>
  <c r="BE453" i="3"/>
  <c r="BD453" i="3"/>
  <c r="BC453" i="3"/>
  <c r="BA453" i="3"/>
  <c r="G453" i="3"/>
  <c r="BB453" i="3" s="1"/>
  <c r="BE444" i="3"/>
  <c r="BE463" i="3" s="1"/>
  <c r="I26" i="2" s="1"/>
  <c r="BD444" i="3"/>
  <c r="BD463" i="3" s="1"/>
  <c r="H26" i="2" s="1"/>
  <c r="BC444" i="3"/>
  <c r="BA444" i="3"/>
  <c r="G444" i="3"/>
  <c r="BB444" i="3" s="1"/>
  <c r="B26" i="2"/>
  <c r="A26" i="2"/>
  <c r="BC463" i="3"/>
  <c r="G26" i="2" s="1"/>
  <c r="BA463" i="3"/>
  <c r="E26" i="2" s="1"/>
  <c r="C463" i="3"/>
  <c r="BE441" i="3"/>
  <c r="BD441" i="3"/>
  <c r="BC441" i="3"/>
  <c r="BA441" i="3"/>
  <c r="G441" i="3"/>
  <c r="BB441" i="3" s="1"/>
  <c r="BE438" i="3"/>
  <c r="BD438" i="3"/>
  <c r="BC438" i="3"/>
  <c r="BC442" i="3" s="1"/>
  <c r="G25" i="2" s="1"/>
  <c r="BA438" i="3"/>
  <c r="G438" i="3"/>
  <c r="BB438" i="3" s="1"/>
  <c r="BE435" i="3"/>
  <c r="BD435" i="3"/>
  <c r="BC435" i="3"/>
  <c r="BA435" i="3"/>
  <c r="G435" i="3"/>
  <c r="BB435" i="3" s="1"/>
  <c r="BE429" i="3"/>
  <c r="BD429" i="3"/>
  <c r="BC429" i="3"/>
  <c r="BA429" i="3"/>
  <c r="G429" i="3"/>
  <c r="BB429" i="3" s="1"/>
  <c r="BE427" i="3"/>
  <c r="BD427" i="3"/>
  <c r="BC427" i="3"/>
  <c r="BA427" i="3"/>
  <c r="BA442" i="3" s="1"/>
  <c r="E25" i="2" s="1"/>
  <c r="G427" i="3"/>
  <c r="BB427" i="3" s="1"/>
  <c r="BE425" i="3"/>
  <c r="BD425" i="3"/>
  <c r="BC425" i="3"/>
  <c r="BA425" i="3"/>
  <c r="G425" i="3"/>
  <c r="BB425" i="3" s="1"/>
  <c r="BE419" i="3"/>
  <c r="BE442" i="3" s="1"/>
  <c r="I25" i="2" s="1"/>
  <c r="BD419" i="3"/>
  <c r="BD442" i="3" s="1"/>
  <c r="H25" i="2" s="1"/>
  <c r="BC419" i="3"/>
  <c r="BA419" i="3"/>
  <c r="G419" i="3"/>
  <c r="BB419" i="3" s="1"/>
  <c r="B25" i="2"/>
  <c r="A25" i="2"/>
  <c r="C442" i="3"/>
  <c r="BE416" i="3"/>
  <c r="BD416" i="3"/>
  <c r="BC416" i="3"/>
  <c r="BA416" i="3"/>
  <c r="G416" i="3"/>
  <c r="BB416" i="3" s="1"/>
  <c r="BE414" i="3"/>
  <c r="BD414" i="3"/>
  <c r="BC414" i="3"/>
  <c r="BA414" i="3"/>
  <c r="G414" i="3"/>
  <c r="BB414" i="3" s="1"/>
  <c r="BE412" i="3"/>
  <c r="BD412" i="3"/>
  <c r="BC412" i="3"/>
  <c r="BA412" i="3"/>
  <c r="G412" i="3"/>
  <c r="BB412" i="3" s="1"/>
  <c r="BE410" i="3"/>
  <c r="BD410" i="3"/>
  <c r="BC410" i="3"/>
  <c r="BA410" i="3"/>
  <c r="G410" i="3"/>
  <c r="BB410" i="3" s="1"/>
  <c r="BE408" i="3"/>
  <c r="BD408" i="3"/>
  <c r="BC408" i="3"/>
  <c r="BA408" i="3"/>
  <c r="G408" i="3"/>
  <c r="BB408" i="3" s="1"/>
  <c r="BE406" i="3"/>
  <c r="BD406" i="3"/>
  <c r="BC406" i="3"/>
  <c r="BA406" i="3"/>
  <c r="G406" i="3"/>
  <c r="BB406" i="3" s="1"/>
  <c r="BE404" i="3"/>
  <c r="BE417" i="3" s="1"/>
  <c r="I24" i="2" s="1"/>
  <c r="BD404" i="3"/>
  <c r="BC404" i="3"/>
  <c r="BA404" i="3"/>
  <c r="G404" i="3"/>
  <c r="BB404" i="3" s="1"/>
  <c r="BE402" i="3"/>
  <c r="BD402" i="3"/>
  <c r="BC402" i="3"/>
  <c r="BA402" i="3"/>
  <c r="BA417" i="3" s="1"/>
  <c r="E24" i="2" s="1"/>
  <c r="G402" i="3"/>
  <c r="BB402" i="3" s="1"/>
  <c r="BE400" i="3"/>
  <c r="BD400" i="3"/>
  <c r="BC400" i="3"/>
  <c r="BC417" i="3" s="1"/>
  <c r="G24" i="2" s="1"/>
  <c r="BA400" i="3"/>
  <c r="G400" i="3"/>
  <c r="BB400" i="3" s="1"/>
  <c r="B24" i="2"/>
  <c r="A24" i="2"/>
  <c r="C417" i="3"/>
  <c r="BE397" i="3"/>
  <c r="BD397" i="3"/>
  <c r="BC397" i="3"/>
  <c r="BA397" i="3"/>
  <c r="G397" i="3"/>
  <c r="BB397" i="3" s="1"/>
  <c r="BE395" i="3"/>
  <c r="BD395" i="3"/>
  <c r="BC395" i="3"/>
  <c r="BA395" i="3"/>
  <c r="G395" i="3"/>
  <c r="BB395" i="3" s="1"/>
  <c r="BE393" i="3"/>
  <c r="BD393" i="3"/>
  <c r="BC393" i="3"/>
  <c r="BA393" i="3"/>
  <c r="G393" i="3"/>
  <c r="BB393" i="3" s="1"/>
  <c r="BE391" i="3"/>
  <c r="BD391" i="3"/>
  <c r="BC391" i="3"/>
  <c r="BA391" i="3"/>
  <c r="G391" i="3"/>
  <c r="BB391" i="3" s="1"/>
  <c r="BE389" i="3"/>
  <c r="BD389" i="3"/>
  <c r="BC389" i="3"/>
  <c r="BA389" i="3"/>
  <c r="G389" i="3"/>
  <c r="BB389" i="3" s="1"/>
  <c r="BE387" i="3"/>
  <c r="BD387" i="3"/>
  <c r="BC387" i="3"/>
  <c r="BA387" i="3"/>
  <c r="G387" i="3"/>
  <c r="BB387" i="3" s="1"/>
  <c r="BE385" i="3"/>
  <c r="BD385" i="3"/>
  <c r="BC385" i="3"/>
  <c r="BA385" i="3"/>
  <c r="G385" i="3"/>
  <c r="BB385" i="3" s="1"/>
  <c r="BE383" i="3"/>
  <c r="BD383" i="3"/>
  <c r="BC383" i="3"/>
  <c r="BA383" i="3"/>
  <c r="G383" i="3"/>
  <c r="BB383" i="3" s="1"/>
  <c r="BE381" i="3"/>
  <c r="BD381" i="3"/>
  <c r="BC381" i="3"/>
  <c r="BA381" i="3"/>
  <c r="G381" i="3"/>
  <c r="BB381" i="3" s="1"/>
  <c r="BE379" i="3"/>
  <c r="BD379" i="3"/>
  <c r="BC379" i="3"/>
  <c r="BA379" i="3"/>
  <c r="G379" i="3"/>
  <c r="BB379" i="3" s="1"/>
  <c r="BE377" i="3"/>
  <c r="BD377" i="3"/>
  <c r="BC377" i="3"/>
  <c r="BA377" i="3"/>
  <c r="G377" i="3"/>
  <c r="BB377" i="3" s="1"/>
  <c r="BE375" i="3"/>
  <c r="BE398" i="3" s="1"/>
  <c r="I23" i="2" s="1"/>
  <c r="BD375" i="3"/>
  <c r="BC375" i="3"/>
  <c r="BC398" i="3" s="1"/>
  <c r="G23" i="2" s="1"/>
  <c r="BA375" i="3"/>
  <c r="BA398" i="3" s="1"/>
  <c r="E23" i="2" s="1"/>
  <c r="G375" i="3"/>
  <c r="BB375" i="3" s="1"/>
  <c r="BB398" i="3" s="1"/>
  <c r="F23" i="2" s="1"/>
  <c r="B23" i="2"/>
  <c r="A23" i="2"/>
  <c r="C398" i="3"/>
  <c r="BE372" i="3"/>
  <c r="BD372" i="3"/>
  <c r="BC372" i="3"/>
  <c r="BA372" i="3"/>
  <c r="G372" i="3"/>
  <c r="BB372" i="3" s="1"/>
  <c r="BE370" i="3"/>
  <c r="BD370" i="3"/>
  <c r="BC370" i="3"/>
  <c r="BA370" i="3"/>
  <c r="G370" i="3"/>
  <c r="BB370" i="3" s="1"/>
  <c r="BE368" i="3"/>
  <c r="BD368" i="3"/>
  <c r="BC368" i="3"/>
  <c r="BA368" i="3"/>
  <c r="G368" i="3"/>
  <c r="BB368" i="3" s="1"/>
  <c r="BE366" i="3"/>
  <c r="BD366" i="3"/>
  <c r="BC366" i="3"/>
  <c r="BC373" i="3" s="1"/>
  <c r="G22" i="2" s="1"/>
  <c r="BA366" i="3"/>
  <c r="G366" i="3"/>
  <c r="BB366" i="3" s="1"/>
  <c r="BE364" i="3"/>
  <c r="BD364" i="3"/>
  <c r="BC364" i="3"/>
  <c r="BA364" i="3"/>
  <c r="G364" i="3"/>
  <c r="BB364" i="3" s="1"/>
  <c r="BE362" i="3"/>
  <c r="BD362" i="3"/>
  <c r="BC362" i="3"/>
  <c r="BA362" i="3"/>
  <c r="G362" i="3"/>
  <c r="BB362" i="3" s="1"/>
  <c r="BE360" i="3"/>
  <c r="BD360" i="3"/>
  <c r="BC360" i="3"/>
  <c r="BA360" i="3"/>
  <c r="G360" i="3"/>
  <c r="BB360" i="3" s="1"/>
  <c r="BE358" i="3"/>
  <c r="BD358" i="3"/>
  <c r="BC358" i="3"/>
  <c r="BA358" i="3"/>
  <c r="G358" i="3"/>
  <c r="BB358" i="3" s="1"/>
  <c r="BE356" i="3"/>
  <c r="BE373" i="3" s="1"/>
  <c r="I22" i="2" s="1"/>
  <c r="BD356" i="3"/>
  <c r="BD373" i="3" s="1"/>
  <c r="H22" i="2" s="1"/>
  <c r="BC356" i="3"/>
  <c r="BA356" i="3"/>
  <c r="G356" i="3"/>
  <c r="BB356" i="3" s="1"/>
  <c r="B22" i="2"/>
  <c r="A22" i="2"/>
  <c r="BA373" i="3"/>
  <c r="E22" i="2" s="1"/>
  <c r="C373" i="3"/>
  <c r="BE353" i="3"/>
  <c r="BD353" i="3"/>
  <c r="BC353" i="3"/>
  <c r="BA353" i="3"/>
  <c r="G353" i="3"/>
  <c r="BB353" i="3" s="1"/>
  <c r="BE351" i="3"/>
  <c r="BD351" i="3"/>
  <c r="BC351" i="3"/>
  <c r="BA351" i="3"/>
  <c r="G351" i="3"/>
  <c r="BB351" i="3" s="1"/>
  <c r="BE348" i="3"/>
  <c r="BD348" i="3"/>
  <c r="BC348" i="3"/>
  <c r="BA348" i="3"/>
  <c r="G348" i="3"/>
  <c r="BB348" i="3" s="1"/>
  <c r="BE344" i="3"/>
  <c r="BD344" i="3"/>
  <c r="BC344" i="3"/>
  <c r="BA344" i="3"/>
  <c r="G344" i="3"/>
  <c r="BB344" i="3" s="1"/>
  <c r="BE341" i="3"/>
  <c r="BE354" i="3" s="1"/>
  <c r="I21" i="2" s="1"/>
  <c r="BD341" i="3"/>
  <c r="BC341" i="3"/>
  <c r="BA341" i="3"/>
  <c r="G341" i="3"/>
  <c r="BB341" i="3" s="1"/>
  <c r="BE338" i="3"/>
  <c r="BD338" i="3"/>
  <c r="BC338" i="3"/>
  <c r="BA338" i="3"/>
  <c r="BA354" i="3" s="1"/>
  <c r="E21" i="2" s="1"/>
  <c r="G338" i="3"/>
  <c r="BB338" i="3" s="1"/>
  <c r="B21" i="2"/>
  <c r="A21" i="2"/>
  <c r="C354" i="3"/>
  <c r="BE335" i="3"/>
  <c r="BE336" i="3" s="1"/>
  <c r="I20" i="2" s="1"/>
  <c r="BD335" i="3"/>
  <c r="BD336" i="3" s="1"/>
  <c r="H20" i="2" s="1"/>
  <c r="BC335" i="3"/>
  <c r="BC336" i="3" s="1"/>
  <c r="G20" i="2" s="1"/>
  <c r="BA335" i="3"/>
  <c r="G335" i="3"/>
  <c r="BB335" i="3" s="1"/>
  <c r="BB336" i="3" s="1"/>
  <c r="F20" i="2" s="1"/>
  <c r="B20" i="2"/>
  <c r="A20" i="2"/>
  <c r="BA336" i="3"/>
  <c r="E20" i="2" s="1"/>
  <c r="C336" i="3"/>
  <c r="BE332" i="3"/>
  <c r="BD332" i="3"/>
  <c r="BC332" i="3"/>
  <c r="BA332" i="3"/>
  <c r="G332" i="3"/>
  <c r="BB332" i="3" s="1"/>
  <c r="BE329" i="3"/>
  <c r="BD329" i="3"/>
  <c r="BC329" i="3"/>
  <c r="BA329" i="3"/>
  <c r="G329" i="3"/>
  <c r="BB329" i="3" s="1"/>
  <c r="BE326" i="3"/>
  <c r="BD326" i="3"/>
  <c r="BC326" i="3"/>
  <c r="BA326" i="3"/>
  <c r="G326" i="3"/>
  <c r="BB326" i="3" s="1"/>
  <c r="BE323" i="3"/>
  <c r="BE333" i="3" s="1"/>
  <c r="I19" i="2" s="1"/>
  <c r="BD323" i="3"/>
  <c r="BC323" i="3"/>
  <c r="BA323" i="3"/>
  <c r="G323" i="3"/>
  <c r="BB323" i="3" s="1"/>
  <c r="BE320" i="3"/>
  <c r="BD320" i="3"/>
  <c r="BC320" i="3"/>
  <c r="BA320" i="3"/>
  <c r="BA333" i="3" s="1"/>
  <c r="E19" i="2" s="1"/>
  <c r="G320" i="3"/>
  <c r="BB320" i="3" s="1"/>
  <c r="B19" i="2"/>
  <c r="A19" i="2"/>
  <c r="C333" i="3"/>
  <c r="BE317" i="3"/>
  <c r="BE318" i="3" s="1"/>
  <c r="I18" i="2" s="1"/>
  <c r="BD317" i="3"/>
  <c r="BC317" i="3"/>
  <c r="BA317" i="3"/>
  <c r="G317" i="3"/>
  <c r="BB317" i="3" s="1"/>
  <c r="BE314" i="3"/>
  <c r="BD314" i="3"/>
  <c r="BC314" i="3"/>
  <c r="BA314" i="3"/>
  <c r="G314" i="3"/>
  <c r="BB314" i="3" s="1"/>
  <c r="BE311" i="3"/>
  <c r="BD311" i="3"/>
  <c r="BC311" i="3"/>
  <c r="BC318" i="3" s="1"/>
  <c r="G18" i="2" s="1"/>
  <c r="BA311" i="3"/>
  <c r="BA318" i="3" s="1"/>
  <c r="E18" i="2" s="1"/>
  <c r="G311" i="3"/>
  <c r="BB311" i="3" s="1"/>
  <c r="BB318" i="3" s="1"/>
  <c r="F18" i="2" s="1"/>
  <c r="B18" i="2"/>
  <c r="A18" i="2"/>
  <c r="C318" i="3"/>
  <c r="BE308" i="3"/>
  <c r="BD308" i="3"/>
  <c r="BC308" i="3"/>
  <c r="BA308" i="3"/>
  <c r="G308" i="3"/>
  <c r="BB308" i="3" s="1"/>
  <c r="BE304" i="3"/>
  <c r="BD304" i="3"/>
  <c r="BC304" i="3"/>
  <c r="BA304" i="3"/>
  <c r="G304" i="3"/>
  <c r="BB304" i="3" s="1"/>
  <c r="BE298" i="3"/>
  <c r="BE309" i="3" s="1"/>
  <c r="I17" i="2" s="1"/>
  <c r="BD298" i="3"/>
  <c r="BD309" i="3" s="1"/>
  <c r="H17" i="2" s="1"/>
  <c r="BC298" i="3"/>
  <c r="BA298" i="3"/>
  <c r="G298" i="3"/>
  <c r="BB298" i="3" s="1"/>
  <c r="B17" i="2"/>
  <c r="A17" i="2"/>
  <c r="BC309" i="3"/>
  <c r="G17" i="2" s="1"/>
  <c r="BA309" i="3"/>
  <c r="E17" i="2" s="1"/>
  <c r="C309" i="3"/>
  <c r="BE295" i="3"/>
  <c r="BD295" i="3"/>
  <c r="BD296" i="3" s="1"/>
  <c r="H16" i="2" s="1"/>
  <c r="BC295" i="3"/>
  <c r="BC296" i="3" s="1"/>
  <c r="G16" i="2" s="1"/>
  <c r="BB295" i="3"/>
  <c r="BB296" i="3" s="1"/>
  <c r="F16" i="2" s="1"/>
  <c r="G295" i="3"/>
  <c r="BA295" i="3" s="1"/>
  <c r="BA296" i="3" s="1"/>
  <c r="E16" i="2" s="1"/>
  <c r="B16" i="2"/>
  <c r="A16" i="2"/>
  <c r="BE296" i="3"/>
  <c r="I16" i="2" s="1"/>
  <c r="C296" i="3"/>
  <c r="BE288" i="3"/>
  <c r="BE293" i="3" s="1"/>
  <c r="I15" i="2" s="1"/>
  <c r="BD288" i="3"/>
  <c r="BD293" i="3" s="1"/>
  <c r="H15" i="2" s="1"/>
  <c r="BC288" i="3"/>
  <c r="BC293" i="3" s="1"/>
  <c r="G15" i="2" s="1"/>
  <c r="BB288" i="3"/>
  <c r="BB293" i="3" s="1"/>
  <c r="F15" i="2" s="1"/>
  <c r="G288" i="3"/>
  <c r="BA288" i="3" s="1"/>
  <c r="BA293" i="3" s="1"/>
  <c r="E15" i="2" s="1"/>
  <c r="B15" i="2"/>
  <c r="A15" i="2"/>
  <c r="C293" i="3"/>
  <c r="BE283" i="3"/>
  <c r="BD283" i="3"/>
  <c r="BC283" i="3"/>
  <c r="BB283" i="3"/>
  <c r="G283" i="3"/>
  <c r="BA283" i="3" s="1"/>
  <c r="BE281" i="3"/>
  <c r="BD281" i="3"/>
  <c r="BC281" i="3"/>
  <c r="BB281" i="3"/>
  <c r="G281" i="3"/>
  <c r="BA281" i="3" s="1"/>
  <c r="BE279" i="3"/>
  <c r="BE286" i="3" s="1"/>
  <c r="I14" i="2" s="1"/>
  <c r="BD279" i="3"/>
  <c r="BC279" i="3"/>
  <c r="BB279" i="3"/>
  <c r="BB286" i="3" s="1"/>
  <c r="F14" i="2" s="1"/>
  <c r="G279" i="3"/>
  <c r="BA279" i="3" s="1"/>
  <c r="B14" i="2"/>
  <c r="A14" i="2"/>
  <c r="BC286" i="3"/>
  <c r="G14" i="2" s="1"/>
  <c r="C286" i="3"/>
  <c r="BE274" i="3"/>
  <c r="BD274" i="3"/>
  <c r="BD277" i="3" s="1"/>
  <c r="H13" i="2" s="1"/>
  <c r="BC274" i="3"/>
  <c r="BC277" i="3" s="1"/>
  <c r="G13" i="2" s="1"/>
  <c r="BB274" i="3"/>
  <c r="BB277" i="3" s="1"/>
  <c r="F13" i="2" s="1"/>
  <c r="G274" i="3"/>
  <c r="BA274" i="3" s="1"/>
  <c r="BA277" i="3" s="1"/>
  <c r="E13" i="2" s="1"/>
  <c r="B13" i="2"/>
  <c r="A13" i="2"/>
  <c r="BE277" i="3"/>
  <c r="I13" i="2" s="1"/>
  <c r="C277" i="3"/>
  <c r="BE262" i="3"/>
  <c r="BD262" i="3"/>
  <c r="BC262" i="3"/>
  <c r="BB262" i="3"/>
  <c r="G262" i="3"/>
  <c r="BA262" i="3" s="1"/>
  <c r="BE258" i="3"/>
  <c r="BD258" i="3"/>
  <c r="BC258" i="3"/>
  <c r="BC272" i="3" s="1"/>
  <c r="G12" i="2" s="1"/>
  <c r="BB258" i="3"/>
  <c r="G258" i="3"/>
  <c r="BA258" i="3" s="1"/>
  <c r="B12" i="2"/>
  <c r="A12" i="2"/>
  <c r="BE272" i="3"/>
  <c r="I12" i="2" s="1"/>
  <c r="C272" i="3"/>
  <c r="BE250" i="3"/>
  <c r="BD250" i="3"/>
  <c r="BC250" i="3"/>
  <c r="BB250" i="3"/>
  <c r="G250" i="3"/>
  <c r="BA250" i="3" s="1"/>
  <c r="BE240" i="3"/>
  <c r="BE256" i="3" s="1"/>
  <c r="I11" i="2" s="1"/>
  <c r="BD240" i="3"/>
  <c r="BC240" i="3"/>
  <c r="BB240" i="3"/>
  <c r="G240" i="3"/>
  <c r="BA240" i="3" s="1"/>
  <c r="BE231" i="3"/>
  <c r="BD231" i="3"/>
  <c r="BD256" i="3" s="1"/>
  <c r="H11" i="2" s="1"/>
  <c r="BC231" i="3"/>
  <c r="BC256" i="3" s="1"/>
  <c r="G11" i="2" s="1"/>
  <c r="BB231" i="3"/>
  <c r="BB256" i="3" s="1"/>
  <c r="F11" i="2" s="1"/>
  <c r="G231" i="3"/>
  <c r="BA231" i="3" s="1"/>
  <c r="B11" i="2"/>
  <c r="A11" i="2"/>
  <c r="C256" i="3"/>
  <c r="BE226" i="3"/>
  <c r="BD226" i="3"/>
  <c r="BC226" i="3"/>
  <c r="BB226" i="3"/>
  <c r="G226" i="3"/>
  <c r="BA226" i="3" s="1"/>
  <c r="BE220" i="3"/>
  <c r="BD220" i="3"/>
  <c r="BC220" i="3"/>
  <c r="BB220" i="3"/>
  <c r="G220" i="3"/>
  <c r="BA220" i="3" s="1"/>
  <c r="BE217" i="3"/>
  <c r="BD217" i="3"/>
  <c r="BC217" i="3"/>
  <c r="BB217" i="3"/>
  <c r="G217" i="3"/>
  <c r="BA217" i="3" s="1"/>
  <c r="BE214" i="3"/>
  <c r="BD214" i="3"/>
  <c r="BC214" i="3"/>
  <c r="BB214" i="3"/>
  <c r="G214" i="3"/>
  <c r="BA214" i="3" s="1"/>
  <c r="BE212" i="3"/>
  <c r="BD212" i="3"/>
  <c r="BC212" i="3"/>
  <c r="BB212" i="3"/>
  <c r="G212" i="3"/>
  <c r="BA212" i="3" s="1"/>
  <c r="BE210" i="3"/>
  <c r="BD210" i="3"/>
  <c r="BC210" i="3"/>
  <c r="BB210" i="3"/>
  <c r="G210" i="3"/>
  <c r="BA210" i="3" s="1"/>
  <c r="BE205" i="3"/>
  <c r="BD205" i="3"/>
  <c r="BC205" i="3"/>
  <c r="BB205" i="3"/>
  <c r="G205" i="3"/>
  <c r="BA205" i="3" s="1"/>
  <c r="BE200" i="3"/>
  <c r="BD200" i="3"/>
  <c r="BC200" i="3"/>
  <c r="BB200" i="3"/>
  <c r="G200" i="3"/>
  <c r="BA200" i="3" s="1"/>
  <c r="BE196" i="3"/>
  <c r="BD196" i="3"/>
  <c r="BC196" i="3"/>
  <c r="BB196" i="3"/>
  <c r="G196" i="3"/>
  <c r="BA196" i="3" s="1"/>
  <c r="BE194" i="3"/>
  <c r="BE229" i="3" s="1"/>
  <c r="I10" i="2" s="1"/>
  <c r="BD194" i="3"/>
  <c r="BC194" i="3"/>
  <c r="BC229" i="3" s="1"/>
  <c r="G10" i="2" s="1"/>
  <c r="BB194" i="3"/>
  <c r="G194" i="3"/>
  <c r="BA194" i="3" s="1"/>
  <c r="BA229" i="3" s="1"/>
  <c r="E10" i="2" s="1"/>
  <c r="B10" i="2"/>
  <c r="A10" i="2"/>
  <c r="C229" i="3"/>
  <c r="BE187" i="3"/>
  <c r="BD187" i="3"/>
  <c r="BC187" i="3"/>
  <c r="BB187" i="3"/>
  <c r="G187" i="3"/>
  <c r="BA187" i="3" s="1"/>
  <c r="BE180" i="3"/>
  <c r="BD180" i="3"/>
  <c r="BC180" i="3"/>
  <c r="BB180" i="3"/>
  <c r="G180" i="3"/>
  <c r="BA180" i="3" s="1"/>
  <c r="BE177" i="3"/>
  <c r="BD177" i="3"/>
  <c r="BC177" i="3"/>
  <c r="BB177" i="3"/>
  <c r="G177" i="3"/>
  <c r="BA177" i="3" s="1"/>
  <c r="BE171" i="3"/>
  <c r="BD171" i="3"/>
  <c r="BC171" i="3"/>
  <c r="BB171" i="3"/>
  <c r="G171" i="3"/>
  <c r="BA171" i="3" s="1"/>
  <c r="BE167" i="3"/>
  <c r="BD167" i="3"/>
  <c r="BC167" i="3"/>
  <c r="BB167" i="3"/>
  <c r="G167" i="3"/>
  <c r="BA167" i="3" s="1"/>
  <c r="BE164" i="3"/>
  <c r="BD164" i="3"/>
  <c r="BC164" i="3"/>
  <c r="BB164" i="3"/>
  <c r="G164" i="3"/>
  <c r="BA164" i="3" s="1"/>
  <c r="BE158" i="3"/>
  <c r="BD158" i="3"/>
  <c r="BC158" i="3"/>
  <c r="BB158" i="3"/>
  <c r="G158" i="3"/>
  <c r="BA158" i="3" s="1"/>
  <c r="BE154" i="3"/>
  <c r="BD154" i="3"/>
  <c r="BC154" i="3"/>
  <c r="BB154" i="3"/>
  <c r="G154" i="3"/>
  <c r="BA154" i="3" s="1"/>
  <c r="BE151" i="3"/>
  <c r="BD151" i="3"/>
  <c r="BC151" i="3"/>
  <c r="BB151" i="3"/>
  <c r="G151" i="3"/>
  <c r="BA151" i="3" s="1"/>
  <c r="BE149" i="3"/>
  <c r="BD149" i="3"/>
  <c r="BC149" i="3"/>
  <c r="BB149" i="3"/>
  <c r="G149" i="3"/>
  <c r="BA149" i="3" s="1"/>
  <c r="BE143" i="3"/>
  <c r="BD143" i="3"/>
  <c r="BC143" i="3"/>
  <c r="BB143" i="3"/>
  <c r="G143" i="3"/>
  <c r="BA143" i="3" s="1"/>
  <c r="BE139" i="3"/>
  <c r="BD139" i="3"/>
  <c r="BC139" i="3"/>
  <c r="BB139" i="3"/>
  <c r="G139" i="3"/>
  <c r="BA139" i="3" s="1"/>
  <c r="BE137" i="3"/>
  <c r="BD137" i="3"/>
  <c r="BC137" i="3"/>
  <c r="BB137" i="3"/>
  <c r="G137" i="3"/>
  <c r="BA137" i="3" s="1"/>
  <c r="BE135" i="3"/>
  <c r="BD135" i="3"/>
  <c r="BC135" i="3"/>
  <c r="BB135" i="3"/>
  <c r="G135" i="3"/>
  <c r="BA135" i="3" s="1"/>
  <c r="BE133" i="3"/>
  <c r="BD133" i="3"/>
  <c r="BC133" i="3"/>
  <c r="BB133" i="3"/>
  <c r="G133" i="3"/>
  <c r="BA133" i="3" s="1"/>
  <c r="BE131" i="3"/>
  <c r="BD131" i="3"/>
  <c r="BC131" i="3"/>
  <c r="BB131" i="3"/>
  <c r="G131" i="3"/>
  <c r="BA131" i="3" s="1"/>
  <c r="BE124" i="3"/>
  <c r="BD124" i="3"/>
  <c r="BC124" i="3"/>
  <c r="BC192" i="3" s="1"/>
  <c r="G9" i="2" s="1"/>
  <c r="BB124" i="3"/>
  <c r="G124" i="3"/>
  <c r="BA124" i="3" s="1"/>
  <c r="BE119" i="3"/>
  <c r="BE192" i="3" s="1"/>
  <c r="I9" i="2" s="1"/>
  <c r="BD119" i="3"/>
  <c r="BC119" i="3"/>
  <c r="BB119" i="3"/>
  <c r="G119" i="3"/>
  <c r="BA119" i="3" s="1"/>
  <c r="B9" i="2"/>
  <c r="A9" i="2"/>
  <c r="C192" i="3"/>
  <c r="BE114" i="3"/>
  <c r="BD114" i="3"/>
  <c r="BC114" i="3"/>
  <c r="BB114" i="3"/>
  <c r="G114" i="3"/>
  <c r="BA114" i="3" s="1"/>
  <c r="BE111" i="3"/>
  <c r="BD111" i="3"/>
  <c r="BC111" i="3"/>
  <c r="BB111" i="3"/>
  <c r="G111" i="3"/>
  <c r="BA111" i="3" s="1"/>
  <c r="BE108" i="3"/>
  <c r="BD108" i="3"/>
  <c r="BC108" i="3"/>
  <c r="BB108" i="3"/>
  <c r="G108" i="3"/>
  <c r="BA108" i="3" s="1"/>
  <c r="BE104" i="3"/>
  <c r="BD104" i="3"/>
  <c r="BC104" i="3"/>
  <c r="BB104" i="3"/>
  <c r="G104" i="3"/>
  <c r="BA104" i="3" s="1"/>
  <c r="BE100" i="3"/>
  <c r="BD100" i="3"/>
  <c r="BC100" i="3"/>
  <c r="BB100" i="3"/>
  <c r="G100" i="3"/>
  <c r="BA100" i="3" s="1"/>
  <c r="BE96" i="3"/>
  <c r="BD96" i="3"/>
  <c r="BC96" i="3"/>
  <c r="BB96" i="3"/>
  <c r="G96" i="3"/>
  <c r="BA96" i="3" s="1"/>
  <c r="BE93" i="3"/>
  <c r="BD93" i="3"/>
  <c r="BC93" i="3"/>
  <c r="BB93" i="3"/>
  <c r="G93" i="3"/>
  <c r="BA93" i="3" s="1"/>
  <c r="BE90" i="3"/>
  <c r="BD90" i="3"/>
  <c r="BC90" i="3"/>
  <c r="BB90" i="3"/>
  <c r="G90" i="3"/>
  <c r="BA90" i="3" s="1"/>
  <c r="BE87" i="3"/>
  <c r="BD87" i="3"/>
  <c r="BC87" i="3"/>
  <c r="BB87" i="3"/>
  <c r="G87" i="3"/>
  <c r="BA87" i="3" s="1"/>
  <c r="BE81" i="3"/>
  <c r="BD81" i="3"/>
  <c r="BC81" i="3"/>
  <c r="BB81" i="3"/>
  <c r="G81" i="3"/>
  <c r="BA81" i="3" s="1"/>
  <c r="BE75" i="3"/>
  <c r="BD75" i="3"/>
  <c r="BC75" i="3"/>
  <c r="BB75" i="3"/>
  <c r="G75" i="3"/>
  <c r="BA75" i="3" s="1"/>
  <c r="BE71" i="3"/>
  <c r="BD71" i="3"/>
  <c r="BC71" i="3"/>
  <c r="BB71" i="3"/>
  <c r="G71" i="3"/>
  <c r="BA71" i="3" s="1"/>
  <c r="BE68" i="3"/>
  <c r="BD68" i="3"/>
  <c r="BC68" i="3"/>
  <c r="BB68" i="3"/>
  <c r="G68" i="3"/>
  <c r="BA68" i="3" s="1"/>
  <c r="BE65" i="3"/>
  <c r="BD65" i="3"/>
  <c r="BC65" i="3"/>
  <c r="BB65" i="3"/>
  <c r="G65" i="3"/>
  <c r="BA65" i="3" s="1"/>
  <c r="BE57" i="3"/>
  <c r="BD57" i="3"/>
  <c r="BC57" i="3"/>
  <c r="BB57" i="3"/>
  <c r="G57" i="3"/>
  <c r="BA57" i="3" s="1"/>
  <c r="BE54" i="3"/>
  <c r="BD54" i="3"/>
  <c r="BC54" i="3"/>
  <c r="BB54" i="3"/>
  <c r="G54" i="3"/>
  <c r="BA54" i="3" s="1"/>
  <c r="BE51" i="3"/>
  <c r="BE117" i="3" s="1"/>
  <c r="I8" i="2" s="1"/>
  <c r="BD51" i="3"/>
  <c r="BC51" i="3"/>
  <c r="BB51" i="3"/>
  <c r="G51" i="3"/>
  <c r="BA51" i="3" s="1"/>
  <c r="BE48" i="3"/>
  <c r="BD48" i="3"/>
  <c r="BC48" i="3"/>
  <c r="BC117" i="3" s="1"/>
  <c r="G8" i="2" s="1"/>
  <c r="BB48" i="3"/>
  <c r="G48" i="3"/>
  <c r="BA48" i="3" s="1"/>
  <c r="B8" i="2"/>
  <c r="A8" i="2"/>
  <c r="C117" i="3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3" i="3"/>
  <c r="BD23" i="3"/>
  <c r="BC23" i="3"/>
  <c r="BC46" i="3" s="1"/>
  <c r="G7" i="2" s="1"/>
  <c r="BB23" i="3"/>
  <c r="G23" i="3"/>
  <c r="BA23" i="3" s="1"/>
  <c r="BE21" i="3"/>
  <c r="BD21" i="3"/>
  <c r="BC21" i="3"/>
  <c r="BB21" i="3"/>
  <c r="G21" i="3"/>
  <c r="BA21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E46" i="3" s="1"/>
  <c r="I7" i="2" s="1"/>
  <c r="BD8" i="3"/>
  <c r="BD46" i="3" s="1"/>
  <c r="H7" i="2" s="1"/>
  <c r="BC8" i="3"/>
  <c r="BB8" i="3"/>
  <c r="G8" i="3"/>
  <c r="BA8" i="3" s="1"/>
  <c r="B7" i="2"/>
  <c r="A7" i="2"/>
  <c r="C46" i="3"/>
  <c r="C4" i="3"/>
  <c r="F3" i="3"/>
  <c r="C3" i="3"/>
  <c r="C2" i="2"/>
  <c r="C1" i="2"/>
  <c r="F31" i="1"/>
  <c r="G8" i="1"/>
  <c r="BC333" i="3" l="1"/>
  <c r="G19" i="2" s="1"/>
  <c r="BC354" i="3"/>
  <c r="G21" i="2" s="1"/>
  <c r="G33" i="2" s="1"/>
  <c r="C14" i="1" s="1"/>
  <c r="I33" i="2"/>
  <c r="C20" i="1" s="1"/>
  <c r="BD333" i="3"/>
  <c r="H19" i="2" s="1"/>
  <c r="BB417" i="3"/>
  <c r="F24" i="2" s="1"/>
  <c r="BB192" i="3"/>
  <c r="F9" i="2" s="1"/>
  <c r="BB117" i="3"/>
  <c r="F8" i="2" s="1"/>
  <c r="BD229" i="3"/>
  <c r="H10" i="2" s="1"/>
  <c r="BD398" i="3"/>
  <c r="H23" i="2" s="1"/>
  <c r="BB272" i="3"/>
  <c r="F12" i="2" s="1"/>
  <c r="BA286" i="3"/>
  <c r="E14" i="2" s="1"/>
  <c r="BD354" i="3"/>
  <c r="H21" i="2" s="1"/>
  <c r="BD318" i="3"/>
  <c r="H18" i="2" s="1"/>
  <c r="BD417" i="3"/>
  <c r="H24" i="2" s="1"/>
  <c r="BD192" i="3"/>
  <c r="H9" i="2" s="1"/>
  <c r="BB46" i="3"/>
  <c r="F7" i="2" s="1"/>
  <c r="BD272" i="3"/>
  <c r="H12" i="2" s="1"/>
  <c r="BB463" i="3"/>
  <c r="F26" i="2" s="1"/>
  <c r="BA117" i="3"/>
  <c r="E8" i="2" s="1"/>
  <c r="BD117" i="3"/>
  <c r="H8" i="2" s="1"/>
  <c r="BD286" i="3"/>
  <c r="H14" i="2" s="1"/>
  <c r="BD488" i="3"/>
  <c r="H28" i="2" s="1"/>
  <c r="BB229" i="3"/>
  <c r="F10" i="2" s="1"/>
  <c r="BA46" i="3"/>
  <c r="E7" i="2" s="1"/>
  <c r="BA192" i="3"/>
  <c r="E9" i="2" s="1"/>
  <c r="BA256" i="3"/>
  <c r="E11" i="2" s="1"/>
  <c r="BA272" i="3"/>
  <c r="E12" i="2" s="1"/>
  <c r="BB309" i="3"/>
  <c r="F17" i="2" s="1"/>
  <c r="BB333" i="3"/>
  <c r="F19" i="2" s="1"/>
  <c r="BB354" i="3"/>
  <c r="F21" i="2" s="1"/>
  <c r="BB373" i="3"/>
  <c r="F22" i="2" s="1"/>
  <c r="BB442" i="3"/>
  <c r="F25" i="2" s="1"/>
  <c r="BB471" i="3"/>
  <c r="F27" i="2" s="1"/>
  <c r="BB488" i="3"/>
  <c r="F28" i="2" s="1"/>
  <c r="BB501" i="3"/>
  <c r="F31" i="2" s="1"/>
  <c r="G46" i="3"/>
  <c r="G117" i="3"/>
  <c r="G192" i="3"/>
  <c r="G229" i="3"/>
  <c r="G256" i="3"/>
  <c r="G272" i="3"/>
  <c r="G277" i="3"/>
  <c r="G286" i="3"/>
  <c r="G293" i="3"/>
  <c r="G296" i="3"/>
  <c r="G309" i="3"/>
  <c r="G318" i="3"/>
  <c r="G333" i="3"/>
  <c r="G336" i="3"/>
  <c r="G354" i="3"/>
  <c r="G373" i="3"/>
  <c r="G398" i="3"/>
  <c r="G417" i="3"/>
  <c r="G442" i="3"/>
  <c r="G463" i="3"/>
  <c r="G471" i="3"/>
  <c r="G488" i="3"/>
  <c r="G492" i="3"/>
  <c r="G495" i="3"/>
  <c r="G501" i="3"/>
  <c r="H33" i="2" l="1"/>
  <c r="C15" i="1" s="1"/>
  <c r="F33" i="2"/>
  <c r="C17" i="1" s="1"/>
  <c r="E33" i="2"/>
  <c r="F32" i="1" l="1"/>
  <c r="F33" i="1" s="1"/>
  <c r="F34" i="1" s="1"/>
  <c r="G45" i="2"/>
  <c r="I45" i="2" s="1"/>
  <c r="G44" i="2"/>
  <c r="I44" i="2" s="1"/>
  <c r="G20" i="1" s="1"/>
  <c r="G43" i="2"/>
  <c r="I43" i="2" s="1"/>
  <c r="G19" i="1" s="1"/>
  <c r="G42" i="2"/>
  <c r="I42" i="2" s="1"/>
  <c r="G18" i="1" s="1"/>
  <c r="G41" i="2"/>
  <c r="I41" i="2" s="1"/>
  <c r="G17" i="1" s="1"/>
  <c r="G40" i="2"/>
  <c r="I40" i="2" s="1"/>
  <c r="G16" i="1" s="1"/>
  <c r="G39" i="2"/>
  <c r="I39" i="2" s="1"/>
  <c r="G15" i="1" s="1"/>
  <c r="G38" i="2"/>
  <c r="I38" i="2" s="1"/>
  <c r="C16" i="1"/>
  <c r="C18" i="1" s="1"/>
  <c r="C21" i="1" s="1"/>
  <c r="G14" i="1" l="1"/>
  <c r="H46" i="2"/>
  <c r="G22" i="1" s="1"/>
  <c r="G21" i="1" l="1"/>
  <c r="C22" i="1"/>
</calcChain>
</file>

<file path=xl/sharedStrings.xml><?xml version="1.0" encoding="utf-8"?>
<sst xmlns="http://schemas.openxmlformats.org/spreadsheetml/2006/main" count="1174" uniqueCount="625">
  <si>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</si>
  <si>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</si>
  <si>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</si>
  <si>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</si>
  <si>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</si>
  <si>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</si>
  <si>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</si>
  <si>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</si>
  <si>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</si>
  <si>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</si>
  <si>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</si>
  <si>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</si>
  <si>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</si>
  <si>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</si>
  <si>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</si>
  <si>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</si>
  <si>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</si>
  <si>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</si>
  <si>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</si>
  <si>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</si>
  <si>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</si>
  <si>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</si>
  <si>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</si>
  <si>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</si>
  <si>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</si>
  <si>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</si>
  <si>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</si>
  <si>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</si>
  <si>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</si>
  <si>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</si>
  <si>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</si>
  <si>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</si>
  <si>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</si>
  <si>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</si>
  <si>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</si>
  <si>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</si>
  <si>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</si>
  <si>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</si>
  <si>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</si>
  <si>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</si>
  <si>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</si>
  <si>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</si>
  <si>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</si>
  <si>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</si>
  <si>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</si>
  <si>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</si>
  <si>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</si>
  <si>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</si>
  <si>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</si>
  <si>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</si>
  <si>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</si>
  <si>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</si>
  <si>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</si>
  <si>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</si>
  <si>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</si>
  <si>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</si>
  <si>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</si>
  <si>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</si>
  <si>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</si>
  <si>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</si>
  <si>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</si>
  <si>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</si>
  <si>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</si>
  <si>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</si>
  <si>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</si>
  <si>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</si>
  <si>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</si>
  <si>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</si>
  <si>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</si>
  <si>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</si>
  <si>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Příštpo- kanalizace a ČOV</t>
  </si>
  <si>
    <t>02 ČOV</t>
  </si>
  <si>
    <t>115 10-1201.R00</t>
  </si>
  <si>
    <t xml:space="preserve">Čerpání vody na výšku do 10 m </t>
  </si>
  <si>
    <t>m3</t>
  </si>
  <si>
    <t>150 ( předpoklad, zapisovat v SD - skutečnost )</t>
  </si>
  <si>
    <t>115 10-1301.R00</t>
  </si>
  <si>
    <t xml:space="preserve">Pohotovost čerp.soupravy, výška 10 m </t>
  </si>
  <si>
    <t>15 ( předpoklad, zapisovat v SD - skutečnost )</t>
  </si>
  <si>
    <t>121 10-1101.R00</t>
  </si>
  <si>
    <t xml:space="preserve">Sejmutí ornice s přemístěním do 50 m </t>
  </si>
  <si>
    <t>30*15*0,2</t>
  </si>
  <si>
    <t>131 20-1102.R00</t>
  </si>
  <si>
    <t xml:space="preserve">Hloubení nezapažených jam v hor.3 do 1000 m3 </t>
  </si>
  <si>
    <t>Začátek provozního součtu</t>
  </si>
  <si>
    <t>((14,4*10,8+6,7*8)/2)*5</t>
  </si>
  <si>
    <t>((8*8,8+4,7*6,2)/2)*8,04</t>
  </si>
  <si>
    <t>Konec provozního součtu</t>
  </si>
  <si>
    <t>922,9508*0,23</t>
  </si>
  <si>
    <t>131 20-1109.R00</t>
  </si>
  <si>
    <t xml:space="preserve">Příplatek za lepivost - hloubení nezap.jam v hor.3 </t>
  </si>
  <si>
    <t>131 30-1102.R00</t>
  </si>
  <si>
    <t xml:space="preserve">Hloubení nezapažených jam v hor.4 do 1000 m3 </t>
  </si>
  <si>
    <t>922,9508*0,53</t>
  </si>
  <si>
    <t>131 30-1109.R00</t>
  </si>
  <si>
    <t xml:space="preserve">Příplatek za lepivost - hloubení nezap.jam v hor.4 </t>
  </si>
  <si>
    <t>131 40-1102.R00</t>
  </si>
  <si>
    <t xml:space="preserve">Hloubení nezapažených jam v hor.5 do 1000 m3 </t>
  </si>
  <si>
    <t>922,9508*0,24</t>
  </si>
  <si>
    <t>161 10-1104.R00</t>
  </si>
  <si>
    <t xml:space="preserve">Svislé přemístění výkopku z hor.1-4 do 8,0 m </t>
  </si>
  <si>
    <t>(212,2787+489,1639)</t>
  </si>
  <si>
    <t>161 10-1154.R00</t>
  </si>
  <si>
    <t xml:space="preserve">Svislé přemístění výkopku z hor.5-7 do 8,0 m </t>
  </si>
  <si>
    <t>162 30-1102.R00</t>
  </si>
  <si>
    <t xml:space="preserve">Vodorovné přemístění výkopku z hor.1-4 do 1000 m </t>
  </si>
  <si>
    <t>11*6,3*5+(3,14*2,4*2,4)/4*8,04</t>
  </si>
  <si>
    <t>382,8537*0,76</t>
  </si>
  <si>
    <t>162 30-1152.R00</t>
  </si>
  <si>
    <t xml:space="preserve">Vodorovné přemístění výkopku z hor.5-7 do 1000 m </t>
  </si>
  <si>
    <t>290,9688*0,24</t>
  </si>
  <si>
    <t>167 10-1102.R00</t>
  </si>
  <si>
    <t xml:space="preserve">Nakládání výkopku z hor.1-4 v množství nad 100 m3 </t>
  </si>
  <si>
    <t>167 10-1152.R00</t>
  </si>
  <si>
    <t xml:space="preserve">Nakládání výkopku z hor.5-7 v množství nad 100 m3 </t>
  </si>
  <si>
    <t>171 20-6111.R00</t>
  </si>
  <si>
    <t xml:space="preserve">Uložení zemin do násypů v předepsané deponii </t>
  </si>
  <si>
    <t>290,9688+69,832</t>
  </si>
  <si>
    <t>175 10-1201.R00</t>
  </si>
  <si>
    <t>Obsyp objektu bez prohození sypaniny hutněný po vrstvách max. 200 mm po úroveň PT</t>
  </si>
  <si>
    <t>(212,2787+489,1639+221,5082)-360,8008</t>
  </si>
  <si>
    <t>2</t>
  </si>
  <si>
    <t>Základy a zvláštní zakládání</t>
  </si>
  <si>
    <t>271 57-1111.R00</t>
  </si>
  <si>
    <t xml:space="preserve">Štěrkový podsyp tl. 150 mm, fr. 16-32 skladba P3 </t>
  </si>
  <si>
    <t>9,5*8,4*0,1*1,05</t>
  </si>
  <si>
    <t>0,021</t>
  </si>
  <si>
    <t>5,1*3*0,15*1,05</t>
  </si>
  <si>
    <t>0,0903</t>
  </si>
  <si>
    <t>273 31-3611.R00</t>
  </si>
  <si>
    <t>Beton základových desek prostý C 16/20 (B 20) podkladní beton deska tl.100 mm. skladba P1</t>
  </si>
  <si>
    <t>9*7,7*0,1*1,05</t>
  </si>
  <si>
    <t>0,0235</t>
  </si>
  <si>
    <t>274 31-3611.RXX</t>
  </si>
  <si>
    <t>Beton základových pasů prostý C 16/20 zavlhlý - spádový</t>
  </si>
  <si>
    <t>1.pp:(0,6+1)/2*(0+0,4)/2*4,1*1,05</t>
  </si>
  <si>
    <t>0,6*0,4*(0+0,4)/2*1,05</t>
  </si>
  <si>
    <t>(0+0,4)/2*(0+0,4)/2*4,1*1,05</t>
  </si>
  <si>
    <t>zvýšení betonu o 10 cm:5,5*1*0,1-0,6*0,6*0,1</t>
  </si>
  <si>
    <t>1.np česle v cadu:4,6*2,35</t>
  </si>
  <si>
    <t>3,5*2,4</t>
  </si>
  <si>
    <t>0,0646</t>
  </si>
  <si>
    <t>273 32-1321.R00</t>
  </si>
  <si>
    <t>Železobeton základových desek C 20/25 (B 25) tl. 15 cm - skladba P3</t>
  </si>
  <si>
    <t>(5,5*4,4*0,1)*1,05</t>
  </si>
  <si>
    <t>0,059</t>
  </si>
  <si>
    <t>(3,5*6,1*0,15)*1,05</t>
  </si>
  <si>
    <t>0,0374</t>
  </si>
  <si>
    <t>273 32-1611.R00</t>
  </si>
  <si>
    <t>Železobeton základových desek C 30/37 XA2 CI 0,20 Dmax 22 S3 max. průsak 35mm , tl. desky 300 mm, sk</t>
  </si>
  <si>
    <t>8*6,7*0,3*1,05</t>
  </si>
  <si>
    <t>-0,4*0,4*0,1</t>
  </si>
  <si>
    <t>0,032</t>
  </si>
  <si>
    <t>273 35-1215.R00</t>
  </si>
  <si>
    <t xml:space="preserve">Bednění stěn základových desek - zřízení </t>
  </si>
  <si>
    <t>m2</t>
  </si>
  <si>
    <t>zákl deska tl. 300 mm P1:(8*2+6,7*2)*0,35</t>
  </si>
  <si>
    <t>podkladní beton P1:(9*2+7,7*2)*0,15</t>
  </si>
  <si>
    <t>deska tl. 15 cm P3:(6,1+3,5*2)*0,2</t>
  </si>
  <si>
    <t>bednění prohl. částí:0,4*0,1*3+0,6*0,1*4</t>
  </si>
  <si>
    <t>0,02</t>
  </si>
  <si>
    <t>273 35-1216.R00</t>
  </si>
  <si>
    <t xml:space="preserve">Bednění stěn základových desek - odstranění </t>
  </si>
  <si>
    <t>273 36-1821.R00</t>
  </si>
  <si>
    <t>Výztuž základových desek z betonářské ocelí 10505 P1</t>
  </si>
  <si>
    <t>t</t>
  </si>
  <si>
    <t>základová deska:1,0951*1,05</t>
  </si>
  <si>
    <t>0,0001</t>
  </si>
  <si>
    <t>273 36-1921.RT3</t>
  </si>
  <si>
    <t>Výztuž základových desek ze svařovaných sítí vč. sítí - drát 4,0  oka 150/150 - skladby P2,P3</t>
  </si>
  <si>
    <t>5,5*4,4*1,1*1,36*1,05/1000</t>
  </si>
  <si>
    <t>0,002</t>
  </si>
  <si>
    <t>273 36-1921.RT8</t>
  </si>
  <si>
    <t>Výztuž základových desek ze svařovaných sítí vč. sítí - drát 8,0  oka 100/100 skladby  P1</t>
  </si>
  <si>
    <t>0,9587*1,05</t>
  </si>
  <si>
    <t>0,0034</t>
  </si>
  <si>
    <t>274 31-3611.R00</t>
  </si>
  <si>
    <t xml:space="preserve">Beton základových pasů prostý C 16/20 </t>
  </si>
  <si>
    <t>obvodový pas:(3,5*2,535*0,5*2+5,1*2,535*0,5)*1,05</t>
  </si>
  <si>
    <t>základ pod schody:1,5*0,6*0,3*1,05</t>
  </si>
  <si>
    <t>0,0129</t>
  </si>
  <si>
    <t>274 35-1215.R00</t>
  </si>
  <si>
    <t xml:space="preserve">Bednění stěn základových pasů - zřízení </t>
  </si>
  <si>
    <t>((3,5+3)*2+(6,1+5,1))*2,35</t>
  </si>
  <si>
    <t>(1,5+0,6)*2*0,3</t>
  </si>
  <si>
    <t>0,07</t>
  </si>
  <si>
    <t>274 35-1216.R00</t>
  </si>
  <si>
    <t xml:space="preserve">Bednění stěn základových pasů - odstranění </t>
  </si>
  <si>
    <t>275 31-3611.R00</t>
  </si>
  <si>
    <t>Beton základových patek prostý C 16/20 (B 20) ( pod technologii )</t>
  </si>
  <si>
    <t>(1*0,8*1,5)*1,05</t>
  </si>
  <si>
    <t>0,04</t>
  </si>
  <si>
    <t>275 35-1215.R00</t>
  </si>
  <si>
    <t xml:space="preserve">Bednění stěn základových patek - zřízení </t>
  </si>
  <si>
    <t>1*1,55</t>
  </si>
  <si>
    <t>0,05</t>
  </si>
  <si>
    <t>275 35-1216.R00</t>
  </si>
  <si>
    <t xml:space="preserve">Bednění stěn základových patek - odstranění </t>
  </si>
  <si>
    <t>3</t>
  </si>
  <si>
    <t>Svislé a kompletní konstrukce</t>
  </si>
  <si>
    <t>311 23-8115.R00</t>
  </si>
  <si>
    <t>Zdivo z ker. tvárnic 30 P+D P 10 na MVC tl. 30 cm tvárnice 247/300/238 mm - nosné zdivo</t>
  </si>
  <si>
    <t>první šár obvod:(10,8*2+6,1*2)*0,25-1,1*0,25</t>
  </si>
  <si>
    <t>vnitřní:2,815*3,35</t>
  </si>
  <si>
    <t>štíty:6,3*2,2/2*2</t>
  </si>
  <si>
    <t>0,0348</t>
  </si>
  <si>
    <t>311 23-8214.R00</t>
  </si>
  <si>
    <t>Zdivo z ker. tvárnic 40 P+D P 8 na MVC tl. 40 cm tvárnice 247/400/238 mm - obvodové zdivo</t>
  </si>
  <si>
    <t>první šár obvod:(10,8*2+6,1*2)*2,5-1,1*2,135</t>
  </si>
  <si>
    <t>-1,5*1*3</t>
  </si>
  <si>
    <t>-0,75*0,75</t>
  </si>
  <si>
    <t>-0,75*1</t>
  </si>
  <si>
    <t>-1,5*0,6</t>
  </si>
  <si>
    <t>0,061</t>
  </si>
  <si>
    <t>317 16-8114.R00</t>
  </si>
  <si>
    <t>Překlad keramický plochý tv UW zalit beton C25/30 rozm 115x71x1750 mm</t>
  </si>
  <si>
    <t>kus</t>
  </si>
  <si>
    <t>317 16-8130.R00</t>
  </si>
  <si>
    <t>Překlad keramický nosný tvar UZ zalit beton C25/30 rozm 70x238x1000 mm</t>
  </si>
  <si>
    <t>317 16-8132.R00</t>
  </si>
  <si>
    <t>Překlad keramický nosný tvar UZ zalit beton C25/30 rozm 70x238x1500 mm</t>
  </si>
  <si>
    <t>317 16-8133.R00</t>
  </si>
  <si>
    <t>Překlad keramický nosný tvar UZ zalit beton C25/30 rozm 70x238x1750 mm</t>
  </si>
  <si>
    <t>341 32-1610.R00</t>
  </si>
  <si>
    <t>Beton nosných stěn železový C 30/37  XA2 CI 0,20 Dmax 22 S3 max. průsak 35mm, tl. stěny 300 mm</t>
  </si>
  <si>
    <t>obvodové stěny:(7,4*2+5,5*2)*4,635*0,3*1,05</t>
  </si>
  <si>
    <t>vnitřní stěna:5,5*4,3635*0,3*1,05</t>
  </si>
  <si>
    <t>0,0716</t>
  </si>
  <si>
    <t>341 31-1611.R00</t>
  </si>
  <si>
    <t>Beton nosných stěn prostý C 16/20  (B 20) stěny česlí</t>
  </si>
  <si>
    <t>2,6*0,7*0,2*2</t>
  </si>
  <si>
    <t>1*0,7*0,2*2</t>
  </si>
  <si>
    <t>0,4*0,4*0,7</t>
  </si>
  <si>
    <t>1,45*0,7*0,2</t>
  </si>
  <si>
    <t>0,077</t>
  </si>
  <si>
    <t>3.01</t>
  </si>
  <si>
    <t xml:space="preserve">Zapravení otvorů po schwub tyčích </t>
  </si>
  <si>
    <t>kpl.</t>
  </si>
  <si>
    <t>931 99-4111.U00</t>
  </si>
  <si>
    <t xml:space="preserve">Těsnění styčných spár bobtnavý profil </t>
  </si>
  <si>
    <t>m</t>
  </si>
  <si>
    <t>(5,8*3+7,7*2)*1,1</t>
  </si>
  <si>
    <t>341 35-1105.R00</t>
  </si>
  <si>
    <t>Bednění stěn nosných oboustranné - zřízení zevnitř úprava pro pohled. beton, vč.pochůz. lávek</t>
  </si>
  <si>
    <t>obvodové stěny:((7,4+6,5)*2+(6,1+5,5))*2*4,4</t>
  </si>
  <si>
    <t>vnitřní stěna:5,5*2*4,4</t>
  </si>
  <si>
    <t>0,08</t>
  </si>
  <si>
    <t>341 35-1105.R01</t>
  </si>
  <si>
    <t xml:space="preserve">Bednění stěn nenosných oboustranné - zřízení česle </t>
  </si>
  <si>
    <t>2,6*0,75+2,2*0,75</t>
  </si>
  <si>
    <t>1,4*0,75+1*0,75</t>
  </si>
  <si>
    <t>(1,4*2+0,2*2)*0,75</t>
  </si>
  <si>
    <t>3,028*0,75</t>
  </si>
  <si>
    <t>0,029</t>
  </si>
  <si>
    <t>348 35-1191.U00</t>
  </si>
  <si>
    <t xml:space="preserve">Přípl bednění do oblouku - česle </t>
  </si>
  <si>
    <t>0,65*0,4</t>
  </si>
  <si>
    <t>341 35-1106.R00</t>
  </si>
  <si>
    <t xml:space="preserve">Bednění stěn nosných oboustranné - odstranění </t>
  </si>
  <si>
    <t>341 35-1106.R01</t>
  </si>
  <si>
    <t xml:space="preserve">Bednění stěn nenosných oboustr.- odstranění,česle </t>
  </si>
  <si>
    <t>341 36-1821.R00</t>
  </si>
  <si>
    <t xml:space="preserve">Výztuž stěn a příček z betonářské oceli 10505 </t>
  </si>
  <si>
    <t>vazba rohů stěn:1,4837*1,05</t>
  </si>
  <si>
    <t>0,0021</t>
  </si>
  <si>
    <t>341 36-1921.RT8</t>
  </si>
  <si>
    <t>Výztuž betonových stěn svařovanou sítí svařov.sítí - drát 8,0  oka 100/100</t>
  </si>
  <si>
    <t>stěna v ose 1:0,6353*1,05</t>
  </si>
  <si>
    <t>stěna v ose 2:0,6353*1,05</t>
  </si>
  <si>
    <t>stěna v ose A:0,4462*1,05</t>
  </si>
  <si>
    <t>stěna v ose B:0,4372*1,05</t>
  </si>
  <si>
    <t>stěna v ose C:0,4462*1,05</t>
  </si>
  <si>
    <t>0,0098</t>
  </si>
  <si>
    <t>342 24-8112.R00</t>
  </si>
  <si>
    <t>Příčky z ker.tvárnic 11,5 P+D P8 na MVC tl.11,5 cm tvárnice 497/115/238 mm</t>
  </si>
  <si>
    <t>(2,7+2,585+4,4)*3,25</t>
  </si>
  <si>
    <t>-1*2,135*2</t>
  </si>
  <si>
    <t>-0,9*2,135</t>
  </si>
  <si>
    <t>0,0152</t>
  </si>
  <si>
    <t>4</t>
  </si>
  <si>
    <t>Vodorovné konstrukce</t>
  </si>
  <si>
    <t>411 12-1232.RT3</t>
  </si>
  <si>
    <t>Osazování stropních desek š. do 60, dl. do 180 cm vč. strop desek 150x30x9 cm - skl. P2 vč. dobeton</t>
  </si>
  <si>
    <t>417 32-1313.R00</t>
  </si>
  <si>
    <t xml:space="preserve">Ztužující pásy a věnce z betonu železového C 16/20 </t>
  </si>
  <si>
    <t>obvod:(10,68*2+5,98*2)*0,2*0,24*1,05</t>
  </si>
  <si>
    <t>střední zeď:5,5*0,3*0,2*1,05</t>
  </si>
  <si>
    <t>0,0742</t>
  </si>
  <si>
    <t>417 35-1115.R00</t>
  </si>
  <si>
    <t xml:space="preserve">Bednění ztužujících pásů a věnců - zřízení </t>
  </si>
  <si>
    <t>obvod:(10,68*2+5,98*2)*0,25*2</t>
  </si>
  <si>
    <t>střední zeď:5,5*2*0,25</t>
  </si>
  <si>
    <t>stř zeď zespodu:2,7*0,5</t>
  </si>
  <si>
    <t>417 35-1116.R00</t>
  </si>
  <si>
    <t xml:space="preserve">Bednění ztužujících pásů a věnců - odstranění </t>
  </si>
  <si>
    <t>411 35-4181.R00</t>
  </si>
  <si>
    <t xml:space="preserve">Příplatek k podpěr. konstr. stropů 5 kPa - zřízení </t>
  </si>
  <si>
    <t>stř zeď zespodu:2,7*1</t>
  </si>
  <si>
    <t>411 35-4182.R00</t>
  </si>
  <si>
    <t xml:space="preserve">Příplatek k podpěr. konstr. stropů 5 kPa - odstr. </t>
  </si>
  <si>
    <t>417 36-1821.R00</t>
  </si>
  <si>
    <t xml:space="preserve">Výztuž ztužujících pásů a věnců z oceli 10505 </t>
  </si>
  <si>
    <t>0,1916*1,05</t>
  </si>
  <si>
    <t>0,0088</t>
  </si>
  <si>
    <t>317 99-8113.R00</t>
  </si>
  <si>
    <t>Izolace mezi věncovkou a věncem polystyren tl 8 cm v. 20 cm, vč. dodávky polystyrenu 80 mm</t>
  </si>
  <si>
    <t>věněc:10,52*2+5,82*2</t>
  </si>
  <si>
    <t>317 99-8115.R00</t>
  </si>
  <si>
    <t>Izolace mezi překlady polystyren tl 10 cm v. 25 cm vč. dodávky polystyrenu 100 mm</t>
  </si>
  <si>
    <t>překlady:1,75*0,25*3</t>
  </si>
  <si>
    <t>1*0,25*3</t>
  </si>
  <si>
    <t>1,5*0,25</t>
  </si>
  <si>
    <t>0,6*0,25*2</t>
  </si>
  <si>
    <t>0,0625</t>
  </si>
  <si>
    <t>417 23-8111.R00</t>
  </si>
  <si>
    <t>Obezdění ztuž.věnce věncovkou keramickou tl. 8cm výšky 19,5 cm</t>
  </si>
  <si>
    <t>10,68*2+5,98*2</t>
  </si>
  <si>
    <t>61</t>
  </si>
  <si>
    <t>Upravy povrchů vnitřní</t>
  </si>
  <si>
    <t>612 42-1615.R00</t>
  </si>
  <si>
    <t>Omítka vnitřní zdiva, MVC, hrubá zatřená pod obklady</t>
  </si>
  <si>
    <t>wc:1,5*(0,95*2+2,585*2)-0,8*1,5-0,75*0,155+0,75*0,175+0,155*0,175*2</t>
  </si>
  <si>
    <t>4,4*2,75-1,5*1+1,5*0,175+1*0,175*2-0,65*1+0,65*0,175+1*0,175</t>
  </si>
  <si>
    <t>1,5*1,25</t>
  </si>
  <si>
    <t>(5,5*2+2,815+4,15)*2,75</t>
  </si>
  <si>
    <t>-1,5*1</t>
  </si>
  <si>
    <t>1,5*0,175+1*0,175*2</t>
  </si>
  <si>
    <t>-0,6*1,5</t>
  </si>
  <si>
    <t>0,0833</t>
  </si>
  <si>
    <t>612 42-1637.R00</t>
  </si>
  <si>
    <t xml:space="preserve">Omítka vnitřní zdiva, MVC, štuková </t>
  </si>
  <si>
    <t>4,7*3,25-1*2,135*2</t>
  </si>
  <si>
    <t>(2,7*2+1,7*2)*3,25-1*2,135</t>
  </si>
  <si>
    <t>(1,635*2+2,585*2)*3,25-1*2,135-0,8*2,135-0,75*1</t>
  </si>
  <si>
    <t>(2,5858*2+0,95*2)-(3,25-1,5)-0,75-0,635</t>
  </si>
  <si>
    <t>1,185*3,25-1,1*2,135</t>
  </si>
  <si>
    <t>1,65*3,25</t>
  </si>
  <si>
    <t>4,4*3,25-1,5*1-0,65*1</t>
  </si>
  <si>
    <t>1,5*(3,25-1,25)</t>
  </si>
  <si>
    <t>0,0411</t>
  </si>
  <si>
    <t>612 42-5931.R00</t>
  </si>
  <si>
    <t xml:space="preserve">Omítka vápenná vnitřního ostění - štuková </t>
  </si>
  <si>
    <t>(1,5+1*2)*0,175*3</t>
  </si>
  <si>
    <t>0,75*3*0,175</t>
  </si>
  <si>
    <t>(0,75+1*2)*0,175</t>
  </si>
  <si>
    <t>(1,1+2,135*2)*0,175</t>
  </si>
  <si>
    <t>0,0478</t>
  </si>
  <si>
    <t>62</t>
  </si>
  <si>
    <t>Úpravy povrchů vnější</t>
  </si>
  <si>
    <t>622 42-1121.R00</t>
  </si>
  <si>
    <t xml:space="preserve">Omítka vnější stěn, MVC, hrubá zatřená </t>
  </si>
  <si>
    <t>pod obklad:6,25*0,45*2</t>
  </si>
  <si>
    <t>10,95*0,45*2</t>
  </si>
  <si>
    <t>2,65*2,7-1,5*1</t>
  </si>
  <si>
    <t>622 47-2152.R00</t>
  </si>
  <si>
    <t xml:space="preserve">Stěrka fasádní vnějších probarvená </t>
  </si>
  <si>
    <t>podélné:11*2,7-0,75-0,75</t>
  </si>
  <si>
    <t>11*2,7-2,63*2,7-1,5*1*2</t>
  </si>
  <si>
    <t>štíty:6,3*2,9+6,3*1,86/2-1,5*1-0,6*0,3</t>
  </si>
  <si>
    <t>6,3*2,9+6,3*1,86/2-0,75*1-1,1*2,135-0,6*0,875</t>
  </si>
  <si>
    <t>ostění:(1,5+1*2)*0,175*3</t>
  </si>
  <si>
    <t>0,0942</t>
  </si>
  <si>
    <t>63</t>
  </si>
  <si>
    <t>Podlahy a podlahové konstrukce</t>
  </si>
  <si>
    <t>632 92-1913.R00</t>
  </si>
  <si>
    <t>Okapový chodník z dlaždic betonových 50*50*5 cm do pískového lože tl. 60 mm</t>
  </si>
  <si>
    <t>(11+6,3)*0,5</t>
  </si>
  <si>
    <t>94</t>
  </si>
  <si>
    <t>Lešení a stavební výtahy</t>
  </si>
  <si>
    <t>941 95-5002.R00</t>
  </si>
  <si>
    <t xml:space="preserve">Lešení lehké pomocné, výška podlahy do 1,9 m </t>
  </si>
  <si>
    <t>vnitřní:(5,5*3+2,815*2+4,4*2+2,685+2,8*4+1,7*2+2,85*3)*1,9</t>
  </si>
  <si>
    <t>941 95-5003.R00</t>
  </si>
  <si>
    <t xml:space="preserve">Lešení lehké pomocné, výška podlahy do 2,5 m </t>
  </si>
  <si>
    <t>venkovní:(13*2+6,3*2)*2,5</t>
  </si>
  <si>
    <t>941 95-5004.R00</t>
  </si>
  <si>
    <t xml:space="preserve">Lešení lehké pomocné, výška podlahy do 3,5 m </t>
  </si>
  <si>
    <t>1.pp:(5,5*4+5,5)*3,5</t>
  </si>
  <si>
    <t>95</t>
  </si>
  <si>
    <t>Dokončovací konstrukce na pozemních stavbách</t>
  </si>
  <si>
    <t>952 90-1111.R00</t>
  </si>
  <si>
    <t xml:space="preserve">Vyčištění budov </t>
  </si>
  <si>
    <t>1.np:30,25+8,98+3,64+4,23+4,59+2,46</t>
  </si>
  <si>
    <t>1.pp:30,25+0,02</t>
  </si>
  <si>
    <t>venkovní:(13*2+6,3*2)*2</t>
  </si>
  <si>
    <t>99</t>
  </si>
  <si>
    <t>Staveništní přesun hmot</t>
  </si>
  <si>
    <t>998 14-2251.R00</t>
  </si>
  <si>
    <t xml:space="preserve">Přesun hmot </t>
  </si>
  <si>
    <t>711</t>
  </si>
  <si>
    <t>Izolace proti vodě</t>
  </si>
  <si>
    <t>711 47-1051.RZ5</t>
  </si>
  <si>
    <t>Hydroizolace vodorovná a svilá - skladba P3 vč. PVC fólie tl. 1,5 mm</t>
  </si>
  <si>
    <t>vodorovná P3:3,4*6,2</t>
  </si>
  <si>
    <t>obvodová stěna:(6,1+(7,4*2))*0,4</t>
  </si>
  <si>
    <t>svislá:(6,1+(3,5*2))*1,6</t>
  </si>
  <si>
    <t>6,1*0,2</t>
  </si>
  <si>
    <t>711 49-1172.RZ1</t>
  </si>
  <si>
    <t>Izolace tlaková, ochranná textilie, vodorovná vč. dodávky textilie 300g/m2 skladba P3</t>
  </si>
  <si>
    <t>vodorovná P3:3,4*6,2*1,1</t>
  </si>
  <si>
    <t>obvodová stěna:(6,1+(7,4*2))*0,4*1,1</t>
  </si>
  <si>
    <t>0,016</t>
  </si>
  <si>
    <t>998 71-1201.R00</t>
  </si>
  <si>
    <t xml:space="preserve">Přesun hmot pro izolace proti vodě, výšky do 6 m </t>
  </si>
  <si>
    <t>712</t>
  </si>
  <si>
    <t>Živičné krytiny</t>
  </si>
  <si>
    <t>712 22-1111.R00</t>
  </si>
  <si>
    <t>D+M živičného šindele střech skl.30° - skladba S2 typ obdélník+hřebíky AlMg, vč.podkl.asfalt pásů</t>
  </si>
  <si>
    <t>4,01*2*11,4</t>
  </si>
  <si>
    <t>0,072</t>
  </si>
  <si>
    <t>712 59-1172.RZ3</t>
  </si>
  <si>
    <t>Pojistná folie na tepelnou izolaci dodávka a montáž, skladba S1</t>
  </si>
  <si>
    <t>(0,7*2+1,8*2+2,05)*10,4*1,1</t>
  </si>
  <si>
    <t>0,048</t>
  </si>
  <si>
    <t>998 71-2101.R00</t>
  </si>
  <si>
    <t xml:space="preserve">Přesun hmot pro povlakové krytiny, výšky do 6 m </t>
  </si>
  <si>
    <t>713</t>
  </si>
  <si>
    <t>Izolace tepelné</t>
  </si>
  <si>
    <t>713 11-1111.RU4</t>
  </si>
  <si>
    <t>Izolace tepelná stropů vrchem kladená mezi rošt 1x - vč. MV  tl. 60 mm souč. tep. voď 0,037 - S1</t>
  </si>
  <si>
    <t>(1,85*2+1,98)*10,4</t>
  </si>
  <si>
    <t>0,028</t>
  </si>
  <si>
    <t>713 11-1111.RU5</t>
  </si>
  <si>
    <t>Izolace tepelná stropů vrchem kladené mezi vazníky 1x - vč. MV tl.100 mm souč. tep. voď  0,037 - S1</t>
  </si>
  <si>
    <t>(0,7*2+1,8*2+2,05)*10,4</t>
  </si>
  <si>
    <t>713 13-1131.R00</t>
  </si>
  <si>
    <t>Izolace tepelná stěn polystyren tl. 60 mm vč. dodávky desek XPS tl. 60 mm</t>
  </si>
  <si>
    <t>svislá:(10,9*2+6,1*2)*1,6*1,1</t>
  </si>
  <si>
    <t>0,06</t>
  </si>
  <si>
    <t>765 90-1231.U00</t>
  </si>
  <si>
    <t>Parotěsná folie vč, přelepení spojů páskou - D+M skladba S1</t>
  </si>
  <si>
    <t>(1,85*2+1,98)*10,4*1,1</t>
  </si>
  <si>
    <t>0,0208</t>
  </si>
  <si>
    <t>998 71-3201.R00</t>
  </si>
  <si>
    <t xml:space="preserve">Přesun hmot pro izolace tepelné, výšky do 6 m </t>
  </si>
  <si>
    <t>720</t>
  </si>
  <si>
    <t>Zařízení zdravotechniky</t>
  </si>
  <si>
    <t>720.01</t>
  </si>
  <si>
    <t xml:space="preserve">Zařízení zdravotechniky - viz. dílčí rozpočet </t>
  </si>
  <si>
    <t>762</t>
  </si>
  <si>
    <t>Konstrukce tesařské</t>
  </si>
  <si>
    <t>762 34-1210.RT2</t>
  </si>
  <si>
    <t>Montáž bednění střech rovných, prkna hrubá na sraz vč.dodávky řeziva, prkna tl. 25 mm</t>
  </si>
  <si>
    <t>762 71-2110.RT2</t>
  </si>
  <si>
    <t>Montáž dřevěné fošny přesah střechy kotv. do zdiva vč. dodávky fošny 5/12, nátěr lazur. lakem hnědý</t>
  </si>
  <si>
    <t>4,01*2*2</t>
  </si>
  <si>
    <t>762 84-2231.U00</t>
  </si>
  <si>
    <t>Dodávka a montáž podbití přesahů střechy palubkami nátěr lazurovacím lakem hnědým</t>
  </si>
  <si>
    <t>podél:(0,24+0,32)*11,4*2</t>
  </si>
  <si>
    <t>štíty:(0,45+0,25)/2*0,32*4</t>
  </si>
  <si>
    <t>0,084</t>
  </si>
  <si>
    <t>762 81-1100.RT3</t>
  </si>
  <si>
    <t>Montáž záklopu, pochůzí plošina š.600 mm hr.prkna vč.dodávky řeziva, prkna tl. 30 mm</t>
  </si>
  <si>
    <t>0,6*10,4</t>
  </si>
  <si>
    <t>762.05</t>
  </si>
  <si>
    <t>Střešní příhradový vazník  dl. 6900mm, sklon 30° vč. kotvení do věnce - dodávka a montáž, dle vč.03</t>
  </si>
  <si>
    <t>998 76-2202.R00</t>
  </si>
  <si>
    <t xml:space="preserve">Přesun hmot pro tesařské konstrukce, výšky do 12 m </t>
  </si>
  <si>
    <t>764</t>
  </si>
  <si>
    <t>Konstrukce klempířské</t>
  </si>
  <si>
    <t>764 35-2203.R00</t>
  </si>
  <si>
    <t>Žlaby z TiZn plechu š.125 mm - 4/K vč. 4ks čel, 4 ks spojek a 26 ks háků - D+M</t>
  </si>
  <si>
    <t>764 35-9211.R00</t>
  </si>
  <si>
    <t>Kotlík z TiZn plechu 100*125 mm pro trouby dn 100mm - D+M</t>
  </si>
  <si>
    <t>764 41-0210.R00</t>
  </si>
  <si>
    <t>Oplech. parapetů vč.bočních krytek, plech pozink lakovaný rš. 90 mm dl. 1050 mm, barva šedá  - 3/K</t>
  </si>
  <si>
    <t>1,05</t>
  </si>
  <si>
    <t>764 41-0220.R00</t>
  </si>
  <si>
    <t>Oplech. parapetů vč.bočních krytek, plech pozink lakovaný rš. 150 mm dl. 700 mm, barva šedá  -1/K</t>
  </si>
  <si>
    <t>2*0,7</t>
  </si>
  <si>
    <t>764 41-0220.R01</t>
  </si>
  <si>
    <t>Oplech. parapetů vč.bočních krytek, plech pozink lakovaný rš. 150 mm dl.1450 mm, barva šedá  -2/K</t>
  </si>
  <si>
    <t>3*1,45</t>
  </si>
  <si>
    <t>764 45-4202.R00</t>
  </si>
  <si>
    <t>Odpadní trouby z TiZn  plechu - 4/K dn 100 mm, 4 ks kolen, 6 ks objímek - D+M</t>
  </si>
  <si>
    <t>764 39-1220.R00</t>
  </si>
  <si>
    <t xml:space="preserve">Závětrná lišta z TiZn plechu, rš 325 mm D+M </t>
  </si>
  <si>
    <t>764 51-0495.R00</t>
  </si>
  <si>
    <t xml:space="preserve">Okapnice z TiZn plechu rš. 190 mm D+M </t>
  </si>
  <si>
    <t>998 76-4201.R00</t>
  </si>
  <si>
    <t xml:space="preserve">Přesun hmot pro klempířské konstr., výšky do 6 m </t>
  </si>
  <si>
    <t>767</t>
  </si>
  <si>
    <t>Konstrukce zámečnické</t>
  </si>
  <si>
    <t>767.01-1/Z</t>
  </si>
  <si>
    <t>Kompozitní rošt do prostoru česlí, tl. 30mm 1/Z, řezáno na míru barva šedá</t>
  </si>
  <si>
    <t>1,4</t>
  </si>
  <si>
    <t>767.02-2/Z</t>
  </si>
  <si>
    <t>Kompozitní rošt na lávku nad LP tl. 50mm, 2/Z, řezáno na míru barva šedá</t>
  </si>
  <si>
    <t>11,4</t>
  </si>
  <si>
    <t>767.03-3/Z</t>
  </si>
  <si>
    <t>Ocelový rám pro osazení podl. roštu nad kal.jímkou 1000*800mm z L50*50*5 mm, žár pozink.3/Z</t>
  </si>
  <si>
    <t>767.04-4/Z</t>
  </si>
  <si>
    <t>Ocel. rám pro osaz.poklopu nad kal.jímkou 1000*600mm z L50*50*5 mm, žár pozink.4/Z</t>
  </si>
  <si>
    <t>767.05-5/Z</t>
  </si>
  <si>
    <t>Mříž do oken 700*550 mm žárově pozinkováno nos. pásovina 30*5mm, výplň pásovina 20*5 mm - 5/Z</t>
  </si>
  <si>
    <t>767.06-6/Z</t>
  </si>
  <si>
    <t>Mříž do oken 700*850 mm žárově pozinkováno nos. pásovina 30*5mm, výplň pásovina 20*5 mm - 6/Z</t>
  </si>
  <si>
    <t>767.07-7/Z</t>
  </si>
  <si>
    <t>Mříž do oken 1450*850 mm žárově pozinkováno nos. pásovina 30*5mm, výplň pásovina 20*5 mm - 7/Z</t>
  </si>
  <si>
    <t>767.08-8/Z</t>
  </si>
  <si>
    <t>Ocelové venkovní schodiště stupně pororošt - 8/Z dle výkresu A.1.a.2.-13</t>
  </si>
  <si>
    <t>767.09-9/Z</t>
  </si>
  <si>
    <t>Poklop na kalovou jímku 960*560 mm žárově pozink slzičkový plech tl. 5 mm - 9/Z</t>
  </si>
  <si>
    <t>767.10-10/Z</t>
  </si>
  <si>
    <t>Mobilní rampa venkovního schodiště žárově pozinkovano, slzičkový plech tl. 5 mm</t>
  </si>
  <si>
    <t>767.11</t>
  </si>
  <si>
    <t>Ič.200 dl.6750 mm nad česlemi a aktivací osazené na věnci a zavěšené pod průvlakem vč. řetězového k</t>
  </si>
  <si>
    <t>998 76-7201.R00</t>
  </si>
  <si>
    <t xml:space="preserve">Přesun hmot pro zámečnické konstr., výšky do 6 m </t>
  </si>
  <si>
    <t>769</t>
  </si>
  <si>
    <t>Otvorové prvky z plastu</t>
  </si>
  <si>
    <t>769.01-1/P</t>
  </si>
  <si>
    <t>Okno plastové 750x750 mm barva šedá - 1/P U-1,1 W/m2K, dle výpisu plastových výrobků</t>
  </si>
  <si>
    <t>769.02-2/P</t>
  </si>
  <si>
    <t>Okno plastové 1000x750 mm barva šedá - 2/P U-1,1 W/m2K, dle výpisu plastových výrobků</t>
  </si>
  <si>
    <t>769.03-3/P</t>
  </si>
  <si>
    <t>Okno plastové dvoudíl 1500x1000 mm barva šedá - 3P U-1,1 W/m2K, dle výpisu plastových výrobků</t>
  </si>
  <si>
    <t>769.04-4/P</t>
  </si>
  <si>
    <t>Dveře vstupní jednokřídlé výplň plastová 1100*2250 mm U-1,1 W/m2K,dle výpisu plast.výrobků 4/P bar.š</t>
  </si>
  <si>
    <t>769.05-5/P</t>
  </si>
  <si>
    <t>Dveře vnitřní jednokřídlé výplň sklo 1100*2135 mm U-1,1 W/m2K,dle výpisu plast.výrobků 5/P bar.bílá</t>
  </si>
  <si>
    <t>769.06-6/P</t>
  </si>
  <si>
    <t>Dveře vnitřní jednokřídlé výplň sklo 1100*2135 mm U-1,1 W/m2K,dle výpisu plast výrobků 6/P bar.bílá</t>
  </si>
  <si>
    <t>769.07-7/P</t>
  </si>
  <si>
    <t>Dveře vnitřní jednokřídlé výplň sklo 900*2135 mm U-1,1 W/m2K,dle výpisu plast výrobků 7/P bar. bílá</t>
  </si>
  <si>
    <t>769.08-8/P</t>
  </si>
  <si>
    <t>Okenní parapet vnitřní plastový š. 300 mm  - 8/P dl. 720 mm, barva bílá vč. bočních krytek</t>
  </si>
  <si>
    <t>998 76-9201.R00</t>
  </si>
  <si>
    <t>771</t>
  </si>
  <si>
    <t>Podlahy z dlaždic a obklady</t>
  </si>
  <si>
    <t>771 13-0111.R00</t>
  </si>
  <si>
    <t>Obklad soklíků rovných do tmele výšky do 100 mm montáž</t>
  </si>
  <si>
    <t>(1,63*2+2,585*2)-0,8-1</t>
  </si>
  <si>
    <t>(2,7*2+1,7*2)-1</t>
  </si>
  <si>
    <t>4,7-1-1</t>
  </si>
  <si>
    <t>1,65</t>
  </si>
  <si>
    <t>771 21-2112.R00</t>
  </si>
  <si>
    <t xml:space="preserve">Kladení dlažby keramické do lepidla </t>
  </si>
  <si>
    <t>P2,3:8,98+3,64+4,23+4,59+2,46</t>
  </si>
  <si>
    <t>771 57-9793.R00</t>
  </si>
  <si>
    <t xml:space="preserve">Příplatek za spárovací hmotu - plošně </t>
  </si>
  <si>
    <t>23,9</t>
  </si>
  <si>
    <t>771 59-1115.U00</t>
  </si>
  <si>
    <t xml:space="preserve">Spárování dlažby silikonem </t>
  </si>
  <si>
    <t>597-64202</t>
  </si>
  <si>
    <t>Dlažba keramická 300*300*8 protiskluzová R11 dodávka</t>
  </si>
  <si>
    <t>23,9*1,1</t>
  </si>
  <si>
    <t>0,71</t>
  </si>
  <si>
    <t>597-64241</t>
  </si>
  <si>
    <t>Dlažba keramická sokl s požlábkem v. 100 mm dodávka</t>
  </si>
  <si>
    <t>18,8/0,3*1,2</t>
  </si>
  <si>
    <t>0,8</t>
  </si>
  <si>
    <t>998 77-1201.R00</t>
  </si>
  <si>
    <t xml:space="preserve">Přesun hmot pro podlahy z dlaždic, výšky do 6 m </t>
  </si>
  <si>
    <t>781</t>
  </si>
  <si>
    <t>Obklady keramické</t>
  </si>
  <si>
    <t>781 47-5114.R00</t>
  </si>
  <si>
    <t>Obklad vnitřní stěn keramický, do tmele, 20x25 cm montáž</t>
  </si>
  <si>
    <t>781 42-9705.R00</t>
  </si>
  <si>
    <t>69,9</t>
  </si>
  <si>
    <t>781 49-5115.U00</t>
  </si>
  <si>
    <t xml:space="preserve">Spárování obkladu silikonem </t>
  </si>
  <si>
    <t>svislé:2,75*3</t>
  </si>
  <si>
    <t>1,25*1</t>
  </si>
  <si>
    <t>1,5*4</t>
  </si>
  <si>
    <t>597 81-3600.</t>
  </si>
  <si>
    <t xml:space="preserve">Obkládačka keramická 200*250 mm dodávka </t>
  </si>
  <si>
    <t>69,9*1,1</t>
  </si>
  <si>
    <t>0,11</t>
  </si>
  <si>
    <t>998 78-1201.R00</t>
  </si>
  <si>
    <t xml:space="preserve">Přesun hmot pro obklady keramické, výšky do 6 m </t>
  </si>
  <si>
    <t>782</t>
  </si>
  <si>
    <t>Konstrukce z přírodního kamene</t>
  </si>
  <si>
    <t>782 13-1130.R00</t>
  </si>
  <si>
    <t>Obklad stěn kamenný barva tmavě šedá vč. dodávky obkladu</t>
  </si>
  <si>
    <t>6,25*0,45*2</t>
  </si>
  <si>
    <t>0,065</t>
  </si>
  <si>
    <t>998 78-2201.R00</t>
  </si>
  <si>
    <t xml:space="preserve">Přesun hmot pro obklady z kamene, výšky do 6 m </t>
  </si>
  <si>
    <t>783</t>
  </si>
  <si>
    <t>Nátěry</t>
  </si>
  <si>
    <t>783.01</t>
  </si>
  <si>
    <t>Ochranný nátěr na bázi pryskyřice určený pro ČOV skladba  P1</t>
  </si>
  <si>
    <t>P1:30,25</t>
  </si>
  <si>
    <t>783.02</t>
  </si>
  <si>
    <t>Ochranný nátěr na bázi pryskyřice určený pro ČOV železobetonové stěny aktivace, česle</t>
  </si>
  <si>
    <t>aktivace:5,5*4*4,5</t>
  </si>
  <si>
    <t>kalová jímka (5,5*2+1*2)*4,3</t>
  </si>
  <si>
    <t>česle:2,6*0,7+2,2*0,7</t>
  </si>
  <si>
    <t>1,4*0,7+1*0,7</t>
  </si>
  <si>
    <t>(1,4*2+0,2*2)*0,7</t>
  </si>
  <si>
    <t>3,028*0,7</t>
  </si>
  <si>
    <t>dno:1,9</t>
  </si>
  <si>
    <t>783.03</t>
  </si>
  <si>
    <t>Ochranný nátěr na bázi pryskyřice určený pro ČOV podhled stropních desek skladba  P2</t>
  </si>
  <si>
    <t>1,6*4</t>
  </si>
  <si>
    <t>783.04</t>
  </si>
  <si>
    <t>Nátěr protiplísňový dřevěných konstrukcí vazníky, podbití, fošny ve štítech, lávka</t>
  </si>
  <si>
    <t>784</t>
  </si>
  <si>
    <t>Malby</t>
  </si>
  <si>
    <t>784 11-5512.R00</t>
  </si>
  <si>
    <t>Malba vnitřní odolná plísni, paropropustná. odolná proti mokrému otěru</t>
  </si>
  <si>
    <t>86,3+3,7</t>
  </si>
  <si>
    <t>M24</t>
  </si>
  <si>
    <t>Montáže vzduchotechnických zařízení</t>
  </si>
  <si>
    <t>M24.01</t>
  </si>
  <si>
    <t xml:space="preserve">Vzduchotechnika - viz. dílčí rozpočet </t>
  </si>
  <si>
    <t>759</t>
  </si>
  <si>
    <t>Podhledy</t>
  </si>
  <si>
    <t>759.01</t>
  </si>
  <si>
    <t>Podhled s plast. palubek na rošt z latí 20*30 mm po 300 mm impregnované, skladba S1</t>
  </si>
  <si>
    <t>998 76-1201.R00</t>
  </si>
  <si>
    <t xml:space="preserve">Přesun hmot pro podhledy., výšky do 6 m </t>
  </si>
  <si>
    <t>971</t>
  </si>
  <si>
    <t>Výpomocné práce pro instalace</t>
  </si>
  <si>
    <t>971.01</t>
  </si>
  <si>
    <t xml:space="preserve">Stavební výpomoce pro řemesla a technologii </t>
  </si>
  <si>
    <t>Kompletační činnost (IČD)</t>
  </si>
  <si>
    <t>Mimostaveništní doprava</t>
  </si>
  <si>
    <t>Oborová přirážka</t>
  </si>
  <si>
    <t>Provoz investora</t>
  </si>
  <si>
    <t>Přesun stavebních kapacit</t>
  </si>
  <si>
    <t>Rezerva rozpočtu</t>
  </si>
  <si>
    <t>Zařízení staveniště</t>
  </si>
  <si>
    <t>Ztížené výrobní podmínky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</si>
</sst>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2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" fontId="22" fillId="0" borderId="53" xfId="1" applyNumberFormat="1" applyFont="1" applyFill="1" applyBorder="1" applyAlignment="1">
      <alignment horizontal="right" wrapText="1"/>
    </xf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22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8" fillId="0" borderId="13" xfId="1" applyFont="1" applyFill="1" applyBorder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3" sqref="F3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4"/>
      <c r="D7" s="185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4"/>
      <c r="D8" s="185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6"/>
      <c r="F11" s="187"/>
      <c r="G11" s="188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 t="str">
        <f>Rekapitulace!A38</f>
        <v>Kompletační činnost (IČD)</v>
      </c>
      <c r="E14" s="44"/>
      <c r="F14" s="45"/>
      <c r="G14" s="42">
        <f>Rekapitulace!I38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 t="str">
        <f>Rekapitulace!A39</f>
        <v>Mimostaveništní doprava</v>
      </c>
      <c r="E15" s="46"/>
      <c r="F15" s="47"/>
      <c r="G15" s="42">
        <f>Rekapitulace!I39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 t="str">
        <f>Rekapitulace!A40</f>
        <v>Oborová přirážka</v>
      </c>
      <c r="E16" s="46"/>
      <c r="F16" s="47"/>
      <c r="G16" s="42">
        <f>Rekapitulace!I40</f>
        <v>0</v>
      </c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 t="str">
        <f>Rekapitulace!A41</f>
        <v>Provoz investora</v>
      </c>
      <c r="E17" s="46"/>
      <c r="F17" s="47"/>
      <c r="G17" s="42">
        <f>Rekapitulace!I41</f>
        <v>0</v>
      </c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 t="str">
        <f>Rekapitulace!A42</f>
        <v>Přesun stavebních kapacit</v>
      </c>
      <c r="E18" s="46"/>
      <c r="F18" s="47"/>
      <c r="G18" s="42">
        <f>Rekapitulace!I42</f>
        <v>0</v>
      </c>
    </row>
    <row r="19" spans="1:7" ht="15.95" customHeight="1" x14ac:dyDescent="0.2">
      <c r="A19" s="49"/>
      <c r="B19" s="41"/>
      <c r="C19" s="42"/>
      <c r="D19" s="24" t="str">
        <f>Rekapitulace!A43</f>
        <v>Rezerva rozpočtu</v>
      </c>
      <c r="E19" s="46"/>
      <c r="F19" s="47"/>
      <c r="G19" s="42">
        <f>Rekapitulace!I43</f>
        <v>0</v>
      </c>
    </row>
    <row r="20" spans="1:7" ht="15.95" customHeight="1" x14ac:dyDescent="0.2">
      <c r="A20" s="49" t="s">
        <v>27</v>
      </c>
      <c r="B20" s="41"/>
      <c r="C20" s="42">
        <f>HZS</f>
        <v>0</v>
      </c>
      <c r="D20" s="24" t="str">
        <f>Rekapitulace!A44</f>
        <v>Zařízení staveniště</v>
      </c>
      <c r="E20" s="46"/>
      <c r="F20" s="47"/>
      <c r="G20" s="42">
        <f>Rekapitulace!I44</f>
        <v>0</v>
      </c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HSV+PSV+Dodavka+Mont+HZS+'Krycí list'!L30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9"/>
      <c r="C37" s="189"/>
      <c r="D37" s="189"/>
      <c r="E37" s="189"/>
      <c r="F37" s="189"/>
      <c r="G37" s="189"/>
      <c r="H37" t="s">
        <v>4</v>
      </c>
    </row>
    <row r="38" spans="1:8" ht="12.75" customHeight="1" x14ac:dyDescent="0.2">
      <c r="A38" s="68"/>
      <c r="B38" s="189"/>
      <c r="C38" s="189"/>
      <c r="D38" s="189"/>
      <c r="E38" s="189"/>
      <c r="F38" s="189"/>
      <c r="G38" s="189"/>
      <c r="H38" t="s">
        <v>4</v>
      </c>
    </row>
    <row r="39" spans="1:8" x14ac:dyDescent="0.2">
      <c r="A39" s="68"/>
      <c r="B39" s="189"/>
      <c r="C39" s="189"/>
      <c r="D39" s="189"/>
      <c r="E39" s="189"/>
      <c r="F39" s="189"/>
      <c r="G39" s="189"/>
      <c r="H39" t="s">
        <v>4</v>
      </c>
    </row>
    <row r="40" spans="1:8" x14ac:dyDescent="0.2">
      <c r="A40" s="68"/>
      <c r="B40" s="189"/>
      <c r="C40" s="189"/>
      <c r="D40" s="189"/>
      <c r="E40" s="189"/>
      <c r="F40" s="189"/>
      <c r="G40" s="189"/>
      <c r="H40" t="s">
        <v>4</v>
      </c>
    </row>
    <row r="41" spans="1:8" x14ac:dyDescent="0.2">
      <c r="A41" s="68"/>
      <c r="B41" s="189"/>
      <c r="C41" s="189"/>
      <c r="D41" s="189"/>
      <c r="E41" s="189"/>
      <c r="F41" s="189"/>
      <c r="G41" s="189"/>
      <c r="H41" t="s">
        <v>4</v>
      </c>
    </row>
    <row r="42" spans="1:8" x14ac:dyDescent="0.2">
      <c r="A42" s="68"/>
      <c r="B42" s="189"/>
      <c r="C42" s="189"/>
      <c r="D42" s="189"/>
      <c r="E42" s="189"/>
      <c r="F42" s="189"/>
      <c r="G42" s="189"/>
      <c r="H42" t="s">
        <v>4</v>
      </c>
    </row>
    <row r="43" spans="1:8" x14ac:dyDescent="0.2">
      <c r="A43" s="68"/>
      <c r="B43" s="189"/>
      <c r="C43" s="189"/>
      <c r="D43" s="189"/>
      <c r="E43" s="189"/>
      <c r="F43" s="189"/>
      <c r="G43" s="189"/>
      <c r="H43" t="s">
        <v>4</v>
      </c>
    </row>
    <row r="44" spans="1:8" x14ac:dyDescent="0.2">
      <c r="A44" s="68"/>
      <c r="B44" s="189"/>
      <c r="C44" s="189"/>
      <c r="D44" s="189"/>
      <c r="E44" s="189"/>
      <c r="F44" s="189"/>
      <c r="G44" s="189"/>
      <c r="H44" t="s">
        <v>4</v>
      </c>
    </row>
    <row r="45" spans="1:8" ht="3" customHeight="1" x14ac:dyDescent="0.2">
      <c r="A45" s="68"/>
      <c r="B45" s="189"/>
      <c r="C45" s="189"/>
      <c r="D45" s="189"/>
      <c r="E45" s="189"/>
      <c r="F45" s="189"/>
      <c r="G45" s="189"/>
      <c r="H45" t="s">
        <v>4</v>
      </c>
    </row>
    <row r="46" spans="1:8" x14ac:dyDescent="0.2">
      <c r="B46" s="183"/>
      <c r="C46" s="183"/>
      <c r="D46" s="183"/>
      <c r="E46" s="183"/>
      <c r="F46" s="183"/>
      <c r="G46" s="183"/>
    </row>
    <row r="47" spans="1:8" x14ac:dyDescent="0.2">
      <c r="B47" s="183"/>
      <c r="C47" s="183"/>
      <c r="D47" s="183"/>
      <c r="E47" s="183"/>
      <c r="F47" s="183"/>
      <c r="G47" s="183"/>
    </row>
    <row r="48" spans="1:8" x14ac:dyDescent="0.2">
      <c r="B48" s="183"/>
      <c r="C48" s="183"/>
      <c r="D48" s="183"/>
      <c r="E48" s="183"/>
      <c r="F48" s="183"/>
      <c r="G48" s="183"/>
    </row>
    <row r="49" spans="2:7" x14ac:dyDescent="0.2">
      <c r="B49" s="183"/>
      <c r="C49" s="183"/>
      <c r="D49" s="183"/>
      <c r="E49" s="183"/>
      <c r="F49" s="183"/>
      <c r="G49" s="183"/>
    </row>
    <row r="50" spans="2:7" x14ac:dyDescent="0.2">
      <c r="B50" s="183"/>
      <c r="C50" s="183"/>
      <c r="D50" s="183"/>
      <c r="E50" s="183"/>
      <c r="F50" s="183"/>
      <c r="G50" s="183"/>
    </row>
    <row r="51" spans="2:7" x14ac:dyDescent="0.2">
      <c r="B51" s="183"/>
      <c r="C51" s="183"/>
      <c r="D51" s="183"/>
      <c r="E51" s="183"/>
      <c r="F51" s="183"/>
      <c r="G51" s="183"/>
    </row>
    <row r="52" spans="2:7" x14ac:dyDescent="0.2">
      <c r="B52" s="183"/>
      <c r="C52" s="183"/>
      <c r="D52" s="183"/>
      <c r="E52" s="183"/>
      <c r="F52" s="183"/>
      <c r="G52" s="183"/>
    </row>
    <row r="53" spans="2:7" x14ac:dyDescent="0.2">
      <c r="B53" s="183"/>
      <c r="C53" s="183"/>
      <c r="D53" s="183"/>
      <c r="E53" s="183"/>
      <c r="F53" s="183"/>
      <c r="G53" s="183"/>
    </row>
    <row r="54" spans="2:7" x14ac:dyDescent="0.2">
      <c r="B54" s="183"/>
      <c r="C54" s="183"/>
      <c r="D54" s="183"/>
      <c r="E54" s="183"/>
      <c r="F54" s="183"/>
      <c r="G54" s="183"/>
    </row>
    <row r="55" spans="2:7" x14ac:dyDescent="0.2">
      <c r="B55" s="183"/>
      <c r="C55" s="183"/>
      <c r="D55" s="183"/>
      <c r="E55" s="183"/>
      <c r="F55" s="183"/>
      <c r="G55" s="183"/>
    </row>
  </sheetData>
  <sheetProtection algorithmName="SHA-512" hashValue="xCeRjXxLBLK9NDCONofY035Ewgzl/8Y4Qwmz+QeQhskk029aP2fbyWspT0FpbNYxjvrN42Iz0EEOWdRWa1R4ug==" saltValue="x0+WHb/10156IbvRkOwV4Q==" spinCount="100000" sheet="1" objects="1" scenarios="1" selectLockedCells="1" selectUnlockedCells="1"/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7"/>
  <sheetViews>
    <sheetView topLeftCell="A10" workbookViewId="0">
      <selection activeCell="H46" sqref="H46:I4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0" t="s">
        <v>5</v>
      </c>
      <c r="B1" s="191"/>
      <c r="C1" s="69" t="str">
        <f>CONCATENATE(cislostavby," ",nazevstavby)</f>
        <v xml:space="preserve"> Příštpo- kanalizace a ČOV</v>
      </c>
      <c r="D1" s="70"/>
      <c r="E1" s="71"/>
      <c r="F1" s="70"/>
      <c r="G1" s="72"/>
      <c r="H1" s="73"/>
      <c r="I1" s="74"/>
    </row>
    <row r="2" spans="1:9" ht="13.5" thickBot="1" x14ac:dyDescent="0.25">
      <c r="A2" s="192" t="s">
        <v>1</v>
      </c>
      <c r="B2" s="193"/>
      <c r="C2" s="75" t="str">
        <f>CONCATENATE(cisloobjektu," ",nazevobjektu)</f>
        <v xml:space="preserve"> 02 ČOV</v>
      </c>
      <c r="D2" s="76"/>
      <c r="E2" s="77"/>
      <c r="F2" s="76"/>
      <c r="G2" s="194"/>
      <c r="H2" s="194"/>
      <c r="I2" s="195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77" t="str">
        <f>Položky!B7</f>
        <v>1</v>
      </c>
      <c r="B7" s="86" t="str">
        <f>Položky!C7</f>
        <v>Zemní práce</v>
      </c>
      <c r="C7" s="87"/>
      <c r="D7" s="88"/>
      <c r="E7" s="178">
        <f>Položky!BA46</f>
        <v>0</v>
      </c>
      <c r="F7" s="179">
        <f>Položky!BB46</f>
        <v>0</v>
      </c>
      <c r="G7" s="179">
        <f>Položky!BC46</f>
        <v>0</v>
      </c>
      <c r="H7" s="179">
        <f>Položky!BD46</f>
        <v>0</v>
      </c>
      <c r="I7" s="180">
        <f>Položky!BE46</f>
        <v>0</v>
      </c>
    </row>
    <row r="8" spans="1:9" s="11" customFormat="1" x14ac:dyDescent="0.2">
      <c r="A8" s="177" t="str">
        <f>Položky!B47</f>
        <v>2</v>
      </c>
      <c r="B8" s="86" t="str">
        <f>Položky!C47</f>
        <v>Základy a zvláštní zakládání</v>
      </c>
      <c r="C8" s="87"/>
      <c r="D8" s="88"/>
      <c r="E8" s="178">
        <f>Položky!BA117</f>
        <v>0</v>
      </c>
      <c r="F8" s="179">
        <f>Položky!BB117</f>
        <v>0</v>
      </c>
      <c r="G8" s="179">
        <f>Položky!BC117</f>
        <v>0</v>
      </c>
      <c r="H8" s="179">
        <f>Položky!BD117</f>
        <v>0</v>
      </c>
      <c r="I8" s="180">
        <f>Položky!BE117</f>
        <v>0</v>
      </c>
    </row>
    <row r="9" spans="1:9" s="11" customFormat="1" x14ac:dyDescent="0.2">
      <c r="A9" s="177" t="str">
        <f>Položky!B118</f>
        <v>3</v>
      </c>
      <c r="B9" s="86" t="str">
        <f>Položky!C118</f>
        <v>Svislé a kompletní konstrukce</v>
      </c>
      <c r="C9" s="87"/>
      <c r="D9" s="88"/>
      <c r="E9" s="178">
        <f>Položky!BA192</f>
        <v>0</v>
      </c>
      <c r="F9" s="179">
        <f>Položky!BB192</f>
        <v>0</v>
      </c>
      <c r="G9" s="179">
        <f>Položky!BC192</f>
        <v>0</v>
      </c>
      <c r="H9" s="179">
        <f>Položky!BD192</f>
        <v>0</v>
      </c>
      <c r="I9" s="180">
        <f>Položky!BE192</f>
        <v>0</v>
      </c>
    </row>
    <row r="10" spans="1:9" s="11" customFormat="1" x14ac:dyDescent="0.2">
      <c r="A10" s="177" t="str">
        <f>Položky!B193</f>
        <v>4</v>
      </c>
      <c r="B10" s="86" t="str">
        <f>Položky!C193</f>
        <v>Vodorovné konstrukce</v>
      </c>
      <c r="C10" s="87"/>
      <c r="D10" s="88"/>
      <c r="E10" s="178">
        <f>Položky!BA229</f>
        <v>0</v>
      </c>
      <c r="F10" s="179">
        <f>Položky!BB229</f>
        <v>0</v>
      </c>
      <c r="G10" s="179">
        <f>Položky!BC229</f>
        <v>0</v>
      </c>
      <c r="H10" s="179">
        <f>Položky!BD229</f>
        <v>0</v>
      </c>
      <c r="I10" s="180">
        <f>Položky!BE229</f>
        <v>0</v>
      </c>
    </row>
    <row r="11" spans="1:9" s="11" customFormat="1" x14ac:dyDescent="0.2">
      <c r="A11" s="177" t="str">
        <f>Položky!B230</f>
        <v>61</v>
      </c>
      <c r="B11" s="86" t="str">
        <f>Položky!C230</f>
        <v>Upravy povrchů vnitřní</v>
      </c>
      <c r="C11" s="87"/>
      <c r="D11" s="88"/>
      <c r="E11" s="178">
        <f>Položky!BA256</f>
        <v>0</v>
      </c>
      <c r="F11" s="179">
        <f>Položky!BB256</f>
        <v>0</v>
      </c>
      <c r="G11" s="179">
        <f>Položky!BC256</f>
        <v>0</v>
      </c>
      <c r="H11" s="179">
        <f>Položky!BD256</f>
        <v>0</v>
      </c>
      <c r="I11" s="180">
        <f>Položky!BE256</f>
        <v>0</v>
      </c>
    </row>
    <row r="12" spans="1:9" s="11" customFormat="1" x14ac:dyDescent="0.2">
      <c r="A12" s="177" t="str">
        <f>Položky!B257</f>
        <v>62</v>
      </c>
      <c r="B12" s="86" t="str">
        <f>Položky!C257</f>
        <v>Úpravy povrchů vnější</v>
      </c>
      <c r="C12" s="87"/>
      <c r="D12" s="88"/>
      <c r="E12" s="178">
        <f>Položky!BA272</f>
        <v>0</v>
      </c>
      <c r="F12" s="179">
        <f>Položky!BB272</f>
        <v>0</v>
      </c>
      <c r="G12" s="179">
        <f>Položky!BC272</f>
        <v>0</v>
      </c>
      <c r="H12" s="179">
        <f>Položky!BD272</f>
        <v>0</v>
      </c>
      <c r="I12" s="180">
        <f>Položky!BE272</f>
        <v>0</v>
      </c>
    </row>
    <row r="13" spans="1:9" s="11" customFormat="1" x14ac:dyDescent="0.2">
      <c r="A13" s="177" t="str">
        <f>Položky!B273</f>
        <v>63</v>
      </c>
      <c r="B13" s="86" t="str">
        <f>Položky!C273</f>
        <v>Podlahy a podlahové konstrukce</v>
      </c>
      <c r="C13" s="87"/>
      <c r="D13" s="88"/>
      <c r="E13" s="178">
        <f>Položky!BA277</f>
        <v>0</v>
      </c>
      <c r="F13" s="179">
        <f>Položky!BB277</f>
        <v>0</v>
      </c>
      <c r="G13" s="179">
        <f>Položky!BC277</f>
        <v>0</v>
      </c>
      <c r="H13" s="179">
        <f>Položky!BD277</f>
        <v>0</v>
      </c>
      <c r="I13" s="180">
        <f>Položky!BE277</f>
        <v>0</v>
      </c>
    </row>
    <row r="14" spans="1:9" s="11" customFormat="1" x14ac:dyDescent="0.2">
      <c r="A14" s="177" t="str">
        <f>Položky!B278</f>
        <v>94</v>
      </c>
      <c r="B14" s="86" t="str">
        <f>Položky!C278</f>
        <v>Lešení a stavební výtahy</v>
      </c>
      <c r="C14" s="87"/>
      <c r="D14" s="88"/>
      <c r="E14" s="178">
        <f>Položky!BA286</f>
        <v>0</v>
      </c>
      <c r="F14" s="179">
        <f>Položky!BB286</f>
        <v>0</v>
      </c>
      <c r="G14" s="179">
        <f>Položky!BC286</f>
        <v>0</v>
      </c>
      <c r="H14" s="179">
        <f>Položky!BD286</f>
        <v>0</v>
      </c>
      <c r="I14" s="180">
        <f>Položky!BE286</f>
        <v>0</v>
      </c>
    </row>
    <row r="15" spans="1:9" s="11" customFormat="1" x14ac:dyDescent="0.2">
      <c r="A15" s="177" t="str">
        <f>Položky!B287</f>
        <v>95</v>
      </c>
      <c r="B15" s="86" t="str">
        <f>Položky!C287</f>
        <v>Dokončovací konstrukce na pozemních stavbách</v>
      </c>
      <c r="C15" s="87"/>
      <c r="D15" s="88"/>
      <c r="E15" s="178">
        <f>Položky!BA293</f>
        <v>0</v>
      </c>
      <c r="F15" s="179">
        <f>Položky!BB293</f>
        <v>0</v>
      </c>
      <c r="G15" s="179">
        <f>Položky!BC293</f>
        <v>0</v>
      </c>
      <c r="H15" s="179">
        <f>Položky!BD293</f>
        <v>0</v>
      </c>
      <c r="I15" s="180">
        <f>Položky!BE293</f>
        <v>0</v>
      </c>
    </row>
    <row r="16" spans="1:9" s="11" customFormat="1" x14ac:dyDescent="0.2">
      <c r="A16" s="177" t="str">
        <f>Položky!B294</f>
        <v>99</v>
      </c>
      <c r="B16" s="86" t="str">
        <f>Položky!C294</f>
        <v>Staveništní přesun hmot</v>
      </c>
      <c r="C16" s="87"/>
      <c r="D16" s="88"/>
      <c r="E16" s="178">
        <f>Položky!BA296</f>
        <v>0</v>
      </c>
      <c r="F16" s="179">
        <f>Položky!BB296</f>
        <v>0</v>
      </c>
      <c r="G16" s="179">
        <f>Položky!BC296</f>
        <v>0</v>
      </c>
      <c r="H16" s="179">
        <f>Položky!BD296</f>
        <v>0</v>
      </c>
      <c r="I16" s="180">
        <f>Položky!BE296</f>
        <v>0</v>
      </c>
    </row>
    <row r="17" spans="1:9" s="11" customFormat="1" x14ac:dyDescent="0.2">
      <c r="A17" s="177" t="str">
        <f>Položky!B297</f>
        <v>711</v>
      </c>
      <c r="B17" s="86" t="str">
        <f>Položky!C297</f>
        <v>Izolace proti vodě</v>
      </c>
      <c r="C17" s="87"/>
      <c r="D17" s="88"/>
      <c r="E17" s="178">
        <f>Položky!BA309</f>
        <v>0</v>
      </c>
      <c r="F17" s="179">
        <f>Položky!BB309</f>
        <v>0</v>
      </c>
      <c r="G17" s="179">
        <f>Položky!BC309</f>
        <v>0</v>
      </c>
      <c r="H17" s="179">
        <f>Položky!BD309</f>
        <v>0</v>
      </c>
      <c r="I17" s="180">
        <f>Položky!BE309</f>
        <v>0</v>
      </c>
    </row>
    <row r="18" spans="1:9" s="11" customFormat="1" x14ac:dyDescent="0.2">
      <c r="A18" s="177" t="str">
        <f>Položky!B310</f>
        <v>712</v>
      </c>
      <c r="B18" s="86" t="str">
        <f>Položky!C310</f>
        <v>Živičné krytiny</v>
      </c>
      <c r="C18" s="87"/>
      <c r="D18" s="88"/>
      <c r="E18" s="178">
        <f>Položky!BA318</f>
        <v>0</v>
      </c>
      <c r="F18" s="179">
        <f>Položky!BB318</f>
        <v>0</v>
      </c>
      <c r="G18" s="179">
        <f>Položky!BC318</f>
        <v>0</v>
      </c>
      <c r="H18" s="179">
        <f>Položky!BD318</f>
        <v>0</v>
      </c>
      <c r="I18" s="180">
        <f>Položky!BE318</f>
        <v>0</v>
      </c>
    </row>
    <row r="19" spans="1:9" s="11" customFormat="1" x14ac:dyDescent="0.2">
      <c r="A19" s="177" t="str">
        <f>Položky!B319</f>
        <v>713</v>
      </c>
      <c r="B19" s="86" t="str">
        <f>Položky!C319</f>
        <v>Izolace tepelné</v>
      </c>
      <c r="C19" s="87"/>
      <c r="D19" s="88"/>
      <c r="E19" s="178">
        <f>Položky!BA333</f>
        <v>0</v>
      </c>
      <c r="F19" s="179">
        <f>Položky!BB333</f>
        <v>0</v>
      </c>
      <c r="G19" s="179">
        <f>Položky!BC333</f>
        <v>0</v>
      </c>
      <c r="H19" s="179">
        <f>Položky!BD333</f>
        <v>0</v>
      </c>
      <c r="I19" s="180">
        <f>Položky!BE333</f>
        <v>0</v>
      </c>
    </row>
    <row r="20" spans="1:9" s="11" customFormat="1" x14ac:dyDescent="0.2">
      <c r="A20" s="177" t="str">
        <f>Položky!B334</f>
        <v>720</v>
      </c>
      <c r="B20" s="86" t="str">
        <f>Položky!C334</f>
        <v>Zařízení zdravotechniky</v>
      </c>
      <c r="C20" s="87"/>
      <c r="D20" s="88"/>
      <c r="E20" s="178">
        <f>Položky!BA336</f>
        <v>0</v>
      </c>
      <c r="F20" s="179">
        <f>Položky!BB336</f>
        <v>0</v>
      </c>
      <c r="G20" s="179">
        <f>Položky!BC336</f>
        <v>0</v>
      </c>
      <c r="H20" s="179">
        <f>Položky!BD336</f>
        <v>0</v>
      </c>
      <c r="I20" s="180">
        <f>Položky!BE336</f>
        <v>0</v>
      </c>
    </row>
    <row r="21" spans="1:9" s="11" customFormat="1" x14ac:dyDescent="0.2">
      <c r="A21" s="177" t="str">
        <f>Položky!B337</f>
        <v>762</v>
      </c>
      <c r="B21" s="86" t="str">
        <f>Položky!C337</f>
        <v>Konstrukce tesařské</v>
      </c>
      <c r="C21" s="87"/>
      <c r="D21" s="88"/>
      <c r="E21" s="178">
        <f>Položky!BA354</f>
        <v>0</v>
      </c>
      <c r="F21" s="179">
        <f>Položky!BB354</f>
        <v>0</v>
      </c>
      <c r="G21" s="179">
        <f>Položky!BC354</f>
        <v>0</v>
      </c>
      <c r="H21" s="179">
        <f>Položky!BD354</f>
        <v>0</v>
      </c>
      <c r="I21" s="180">
        <f>Položky!BE354</f>
        <v>0</v>
      </c>
    </row>
    <row r="22" spans="1:9" s="11" customFormat="1" x14ac:dyDescent="0.2">
      <c r="A22" s="177" t="str">
        <f>Položky!B355</f>
        <v>764</v>
      </c>
      <c r="B22" s="86" t="str">
        <f>Položky!C355</f>
        <v>Konstrukce klempířské</v>
      </c>
      <c r="C22" s="87"/>
      <c r="D22" s="88"/>
      <c r="E22" s="178">
        <f>Položky!BA373</f>
        <v>0</v>
      </c>
      <c r="F22" s="179">
        <f>Položky!BB373</f>
        <v>0</v>
      </c>
      <c r="G22" s="179">
        <f>Položky!BC373</f>
        <v>0</v>
      </c>
      <c r="H22" s="179">
        <f>Položky!BD373</f>
        <v>0</v>
      </c>
      <c r="I22" s="180">
        <f>Položky!BE373</f>
        <v>0</v>
      </c>
    </row>
    <row r="23" spans="1:9" s="11" customFormat="1" x14ac:dyDescent="0.2">
      <c r="A23" s="177" t="str">
        <f>Položky!B374</f>
        <v>767</v>
      </c>
      <c r="B23" s="86" t="str">
        <f>Položky!C374</f>
        <v>Konstrukce zámečnické</v>
      </c>
      <c r="C23" s="87"/>
      <c r="D23" s="88"/>
      <c r="E23" s="178">
        <f>Položky!BA398</f>
        <v>0</v>
      </c>
      <c r="F23" s="179">
        <f>Položky!BB398</f>
        <v>0</v>
      </c>
      <c r="G23" s="179">
        <f>Položky!BC398</f>
        <v>0</v>
      </c>
      <c r="H23" s="179">
        <f>Položky!BD398</f>
        <v>0</v>
      </c>
      <c r="I23" s="180">
        <f>Položky!BE398</f>
        <v>0</v>
      </c>
    </row>
    <row r="24" spans="1:9" s="11" customFormat="1" x14ac:dyDescent="0.2">
      <c r="A24" s="177" t="str">
        <f>Položky!B399</f>
        <v>769</v>
      </c>
      <c r="B24" s="86" t="str">
        <f>Položky!C399</f>
        <v>Otvorové prvky z plastu</v>
      </c>
      <c r="C24" s="87"/>
      <c r="D24" s="88"/>
      <c r="E24" s="178">
        <f>Položky!BA417</f>
        <v>0</v>
      </c>
      <c r="F24" s="179">
        <f>Položky!BB417</f>
        <v>0</v>
      </c>
      <c r="G24" s="179">
        <f>Položky!BC417</f>
        <v>0</v>
      </c>
      <c r="H24" s="179">
        <f>Položky!BD417</f>
        <v>0</v>
      </c>
      <c r="I24" s="180">
        <f>Položky!BE417</f>
        <v>0</v>
      </c>
    </row>
    <row r="25" spans="1:9" s="11" customFormat="1" x14ac:dyDescent="0.2">
      <c r="A25" s="177" t="str">
        <f>Položky!B418</f>
        <v>771</v>
      </c>
      <c r="B25" s="86" t="str">
        <f>Položky!C418</f>
        <v>Podlahy z dlaždic a obklady</v>
      </c>
      <c r="C25" s="87"/>
      <c r="D25" s="88"/>
      <c r="E25" s="178">
        <f>Položky!BA442</f>
        <v>0</v>
      </c>
      <c r="F25" s="179">
        <f>Položky!BB442</f>
        <v>0</v>
      </c>
      <c r="G25" s="179">
        <f>Položky!BC442</f>
        <v>0</v>
      </c>
      <c r="H25" s="179">
        <f>Položky!BD442</f>
        <v>0</v>
      </c>
      <c r="I25" s="180">
        <f>Položky!BE442</f>
        <v>0</v>
      </c>
    </row>
    <row r="26" spans="1:9" s="11" customFormat="1" x14ac:dyDescent="0.2">
      <c r="A26" s="177" t="str">
        <f>Položky!B443</f>
        <v>781</v>
      </c>
      <c r="B26" s="86" t="str">
        <f>Položky!C443</f>
        <v>Obklady keramické</v>
      </c>
      <c r="C26" s="87"/>
      <c r="D26" s="88"/>
      <c r="E26" s="178">
        <f>Položky!BA463</f>
        <v>0</v>
      </c>
      <c r="F26" s="179">
        <f>Položky!BB463</f>
        <v>0</v>
      </c>
      <c r="G26" s="179">
        <f>Položky!BC463</f>
        <v>0</v>
      </c>
      <c r="H26" s="179">
        <f>Položky!BD463</f>
        <v>0</v>
      </c>
      <c r="I26" s="180">
        <f>Položky!BE463</f>
        <v>0</v>
      </c>
    </row>
    <row r="27" spans="1:9" s="11" customFormat="1" x14ac:dyDescent="0.2">
      <c r="A27" s="177" t="str">
        <f>Položky!B464</f>
        <v>782</v>
      </c>
      <c r="B27" s="86" t="str">
        <f>Položky!C464</f>
        <v>Konstrukce z přírodního kamene</v>
      </c>
      <c r="C27" s="87"/>
      <c r="D27" s="88"/>
      <c r="E27" s="178">
        <f>Položky!BA471</f>
        <v>0</v>
      </c>
      <c r="F27" s="179">
        <f>Položky!BB471</f>
        <v>0</v>
      </c>
      <c r="G27" s="179">
        <f>Položky!BC471</f>
        <v>0</v>
      </c>
      <c r="H27" s="179">
        <f>Položky!BD471</f>
        <v>0</v>
      </c>
      <c r="I27" s="180">
        <f>Položky!BE471</f>
        <v>0</v>
      </c>
    </row>
    <row r="28" spans="1:9" s="11" customFormat="1" x14ac:dyDescent="0.2">
      <c r="A28" s="177" t="str">
        <f>Položky!B472</f>
        <v>783</v>
      </c>
      <c r="B28" s="86" t="str">
        <f>Položky!C472</f>
        <v>Nátěry</v>
      </c>
      <c r="C28" s="87"/>
      <c r="D28" s="88"/>
      <c r="E28" s="178">
        <f>Položky!BA488</f>
        <v>0</v>
      </c>
      <c r="F28" s="179">
        <f>Položky!BB488</f>
        <v>0</v>
      </c>
      <c r="G28" s="179">
        <f>Položky!BC488</f>
        <v>0</v>
      </c>
      <c r="H28" s="179">
        <f>Položky!BD488</f>
        <v>0</v>
      </c>
      <c r="I28" s="180">
        <f>Položky!BE488</f>
        <v>0</v>
      </c>
    </row>
    <row r="29" spans="1:9" s="11" customFormat="1" x14ac:dyDescent="0.2">
      <c r="A29" s="177" t="str">
        <f>Položky!B489</f>
        <v>784</v>
      </c>
      <c r="B29" s="86" t="str">
        <f>Položky!C489</f>
        <v>Malby</v>
      </c>
      <c r="C29" s="87"/>
      <c r="D29" s="88"/>
      <c r="E29" s="178">
        <f>Položky!BA492</f>
        <v>0</v>
      </c>
      <c r="F29" s="179">
        <f>Položky!BB492</f>
        <v>0</v>
      </c>
      <c r="G29" s="179">
        <f>Položky!BC492</f>
        <v>0</v>
      </c>
      <c r="H29" s="179">
        <f>Položky!BD492</f>
        <v>0</v>
      </c>
      <c r="I29" s="180">
        <f>Položky!BE492</f>
        <v>0</v>
      </c>
    </row>
    <row r="30" spans="1:9" s="11" customFormat="1" x14ac:dyDescent="0.2">
      <c r="A30" s="177" t="str">
        <f>Položky!B493</f>
        <v>M24</v>
      </c>
      <c r="B30" s="86" t="str">
        <f>Položky!C493</f>
        <v>Montáže vzduchotechnických zařízení</v>
      </c>
      <c r="C30" s="87"/>
      <c r="D30" s="88"/>
      <c r="E30" s="178">
        <f>Položky!BA495</f>
        <v>0</v>
      </c>
      <c r="F30" s="179">
        <f>Položky!BB495</f>
        <v>0</v>
      </c>
      <c r="G30" s="179">
        <f>Položky!BC495</f>
        <v>0</v>
      </c>
      <c r="H30" s="179">
        <f>Položky!BD495</f>
        <v>0</v>
      </c>
      <c r="I30" s="180">
        <f>Položky!BE495</f>
        <v>0</v>
      </c>
    </row>
    <row r="31" spans="1:9" s="11" customFormat="1" x14ac:dyDescent="0.2">
      <c r="A31" s="177" t="str">
        <f>Položky!B496</f>
        <v>759</v>
      </c>
      <c r="B31" s="86" t="str">
        <f>Položky!C496</f>
        <v>Podhledy</v>
      </c>
      <c r="C31" s="87"/>
      <c r="D31" s="88"/>
      <c r="E31" s="178">
        <f>Položky!BA501</f>
        <v>0</v>
      </c>
      <c r="F31" s="179">
        <f>Položky!BB501</f>
        <v>0</v>
      </c>
      <c r="G31" s="179">
        <f>Položky!BC501</f>
        <v>0</v>
      </c>
      <c r="H31" s="179">
        <f>Položky!BD501</f>
        <v>0</v>
      </c>
      <c r="I31" s="180">
        <f>Položky!BE501</f>
        <v>0</v>
      </c>
    </row>
    <row r="32" spans="1:9" s="11" customFormat="1" ht="13.5" thickBot="1" x14ac:dyDescent="0.25">
      <c r="A32" s="177" t="str">
        <f>Položky!B502</f>
        <v>971</v>
      </c>
      <c r="B32" s="86" t="str">
        <f>Položky!C502</f>
        <v>Výpomocné práce pro instalace</v>
      </c>
      <c r="C32" s="87"/>
      <c r="D32" s="88"/>
      <c r="E32" s="178">
        <f>Položky!BA505</f>
        <v>0</v>
      </c>
      <c r="F32" s="179">
        <f>Položky!BB505</f>
        <v>0</v>
      </c>
      <c r="G32" s="179">
        <f>Položky!BC505</f>
        <v>0</v>
      </c>
      <c r="H32" s="179">
        <f>Položky!BD505</f>
        <v>0</v>
      </c>
      <c r="I32" s="180">
        <f>Položky!BE505</f>
        <v>0</v>
      </c>
    </row>
    <row r="33" spans="1:57" s="94" customFormat="1" ht="13.5" thickBot="1" x14ac:dyDescent="0.25">
      <c r="A33" s="89"/>
      <c r="B33" s="81" t="s">
        <v>50</v>
      </c>
      <c r="C33" s="81"/>
      <c r="D33" s="90"/>
      <c r="E33" s="91">
        <f>SUM(E7:E32)</f>
        <v>0</v>
      </c>
      <c r="F33" s="92">
        <f>SUM(F7:F32)</f>
        <v>0</v>
      </c>
      <c r="G33" s="92">
        <f>SUM(G7:G32)</f>
        <v>0</v>
      </c>
      <c r="H33" s="92">
        <f>SUM(H7:H32)</f>
        <v>0</v>
      </c>
      <c r="I33" s="93">
        <f>SUM(I7:I32)</f>
        <v>0</v>
      </c>
    </row>
    <row r="34" spans="1:57" x14ac:dyDescent="0.2">
      <c r="A34" s="87"/>
      <c r="B34" s="87"/>
      <c r="C34" s="87"/>
      <c r="D34" s="87"/>
      <c r="E34" s="87"/>
      <c r="F34" s="87"/>
      <c r="G34" s="87"/>
      <c r="H34" s="87"/>
      <c r="I34" s="87"/>
    </row>
    <row r="35" spans="1:57" ht="19.5" customHeight="1" x14ac:dyDescent="0.25">
      <c r="A35" s="95" t="s">
        <v>51</v>
      </c>
      <c r="B35" s="95"/>
      <c r="C35" s="95"/>
      <c r="D35" s="95"/>
      <c r="E35" s="95"/>
      <c r="F35" s="95"/>
      <c r="G35" s="96"/>
      <c r="H35" s="95"/>
      <c r="I35" s="95"/>
      <c r="BA35" s="30"/>
      <c r="BB35" s="30"/>
      <c r="BC35" s="30"/>
      <c r="BD35" s="30"/>
      <c r="BE35" s="30"/>
    </row>
    <row r="36" spans="1:57" ht="13.5" thickBot="1" x14ac:dyDescent="0.25">
      <c r="A36" s="97"/>
      <c r="B36" s="97"/>
      <c r="C36" s="97"/>
      <c r="D36" s="97"/>
      <c r="E36" s="97"/>
      <c r="F36" s="97"/>
      <c r="G36" s="97"/>
      <c r="H36" s="97"/>
      <c r="I36" s="97"/>
    </row>
    <row r="37" spans="1:57" x14ac:dyDescent="0.2">
      <c r="A37" s="98" t="s">
        <v>52</v>
      </c>
      <c r="B37" s="99"/>
      <c r="C37" s="99"/>
      <c r="D37" s="100"/>
      <c r="E37" s="101" t="s">
        <v>53</v>
      </c>
      <c r="F37" s="102" t="s">
        <v>54</v>
      </c>
      <c r="G37" s="103" t="s">
        <v>55</v>
      </c>
      <c r="H37" s="104"/>
      <c r="I37" s="105" t="s">
        <v>53</v>
      </c>
    </row>
    <row r="38" spans="1:57" x14ac:dyDescent="0.2">
      <c r="A38" s="106" t="s">
        <v>617</v>
      </c>
      <c r="B38" s="107"/>
      <c r="C38" s="107"/>
      <c r="D38" s="108"/>
      <c r="E38" s="109"/>
      <c r="F38" s="110">
        <v>0</v>
      </c>
      <c r="G38" s="111">
        <f t="shared" ref="G38:G45" si="0">CHOOSE(BA38+1,HSV+PSV,HSV+PSV+Mont,HSV+PSV+Dodavka+Mont,HSV,PSV,Mont,Dodavka,Mont+Dodavka,0)</f>
        <v>0</v>
      </c>
      <c r="H38" s="112"/>
      <c r="I38" s="113">
        <f t="shared" ref="I38:I45" si="1">E38+F38*G38/100</f>
        <v>0</v>
      </c>
      <c r="BA38">
        <v>0</v>
      </c>
    </row>
    <row r="39" spans="1:57" x14ac:dyDescent="0.2">
      <c r="A39" s="106" t="s">
        <v>618</v>
      </c>
      <c r="B39" s="107"/>
      <c r="C39" s="107"/>
      <c r="D39" s="108"/>
      <c r="E39" s="109"/>
      <c r="F39" s="110">
        <v>0</v>
      </c>
      <c r="G39" s="111">
        <f t="shared" si="0"/>
        <v>0</v>
      </c>
      <c r="H39" s="112"/>
      <c r="I39" s="113">
        <f t="shared" si="1"/>
        <v>0</v>
      </c>
      <c r="BA39">
        <v>0</v>
      </c>
    </row>
    <row r="40" spans="1:57" x14ac:dyDescent="0.2">
      <c r="A40" s="106" t="s">
        <v>619</v>
      </c>
      <c r="B40" s="107"/>
      <c r="C40" s="107"/>
      <c r="D40" s="108"/>
      <c r="E40" s="109"/>
      <c r="F40" s="110">
        <v>0</v>
      </c>
      <c r="G40" s="111">
        <f t="shared" si="0"/>
        <v>0</v>
      </c>
      <c r="H40" s="112"/>
      <c r="I40" s="113">
        <f t="shared" si="1"/>
        <v>0</v>
      </c>
      <c r="BA40">
        <v>0</v>
      </c>
    </row>
    <row r="41" spans="1:57" x14ac:dyDescent="0.2">
      <c r="A41" s="106" t="s">
        <v>620</v>
      </c>
      <c r="B41" s="107"/>
      <c r="C41" s="107"/>
      <c r="D41" s="108"/>
      <c r="E41" s="109"/>
      <c r="F41" s="110">
        <v>0</v>
      </c>
      <c r="G41" s="111">
        <f t="shared" si="0"/>
        <v>0</v>
      </c>
      <c r="H41" s="112"/>
      <c r="I41" s="113">
        <f t="shared" si="1"/>
        <v>0</v>
      </c>
      <c r="BA41">
        <v>0</v>
      </c>
    </row>
    <row r="42" spans="1:57" x14ac:dyDescent="0.2">
      <c r="A42" s="106" t="s">
        <v>621</v>
      </c>
      <c r="B42" s="107"/>
      <c r="C42" s="107"/>
      <c r="D42" s="108"/>
      <c r="E42" s="109"/>
      <c r="F42" s="110">
        <v>0</v>
      </c>
      <c r="G42" s="111">
        <f t="shared" si="0"/>
        <v>0</v>
      </c>
      <c r="H42" s="112"/>
      <c r="I42" s="113">
        <f t="shared" si="1"/>
        <v>0</v>
      </c>
      <c r="BA42">
        <v>0</v>
      </c>
    </row>
    <row r="43" spans="1:57" x14ac:dyDescent="0.2">
      <c r="A43" s="106" t="s">
        <v>622</v>
      </c>
      <c r="B43" s="107"/>
      <c r="C43" s="107"/>
      <c r="D43" s="108"/>
      <c r="E43" s="109"/>
      <c r="F43" s="110">
        <v>0</v>
      </c>
      <c r="G43" s="111">
        <f t="shared" si="0"/>
        <v>0</v>
      </c>
      <c r="H43" s="112"/>
      <c r="I43" s="113">
        <f t="shared" si="1"/>
        <v>0</v>
      </c>
      <c r="BA43">
        <v>0</v>
      </c>
    </row>
    <row r="44" spans="1:57" x14ac:dyDescent="0.2">
      <c r="A44" s="106" t="s">
        <v>623</v>
      </c>
      <c r="B44" s="107"/>
      <c r="C44" s="107"/>
      <c r="D44" s="108"/>
      <c r="E44" s="109"/>
      <c r="F44" s="110">
        <v>0</v>
      </c>
      <c r="G44" s="111">
        <f t="shared" si="0"/>
        <v>0</v>
      </c>
      <c r="H44" s="112"/>
      <c r="I44" s="113">
        <f t="shared" si="1"/>
        <v>0</v>
      </c>
      <c r="BA44">
        <v>0</v>
      </c>
    </row>
    <row r="45" spans="1:57" x14ac:dyDescent="0.2">
      <c r="A45" s="106" t="s">
        <v>624</v>
      </c>
      <c r="B45" s="107"/>
      <c r="C45" s="107"/>
      <c r="D45" s="108"/>
      <c r="E45" s="109"/>
      <c r="F45" s="110">
        <v>0</v>
      </c>
      <c r="G45" s="111">
        <f t="shared" si="0"/>
        <v>0</v>
      </c>
      <c r="H45" s="112"/>
      <c r="I45" s="113">
        <f t="shared" si="1"/>
        <v>0</v>
      </c>
      <c r="BA45">
        <v>0</v>
      </c>
    </row>
    <row r="46" spans="1:57" ht="13.5" thickBot="1" x14ac:dyDescent="0.25">
      <c r="A46" s="114"/>
      <c r="B46" s="115" t="s">
        <v>56</v>
      </c>
      <c r="C46" s="116"/>
      <c r="D46" s="117"/>
      <c r="E46" s="118"/>
      <c r="F46" s="119"/>
      <c r="G46" s="119"/>
      <c r="H46" s="196">
        <f>SUM(I38:I45)</f>
        <v>0</v>
      </c>
      <c r="I46" s="197"/>
    </row>
    <row r="47" spans="1:57" x14ac:dyDescent="0.2">
      <c r="A47" s="97"/>
      <c r="B47" s="97"/>
      <c r="C47" s="97"/>
      <c r="D47" s="97"/>
      <c r="E47" s="97"/>
      <c r="F47" s="97"/>
      <c r="G47" s="97"/>
      <c r="H47" s="97"/>
      <c r="I47" s="97"/>
    </row>
    <row r="48" spans="1:57" x14ac:dyDescent="0.2">
      <c r="B48" s="94"/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  <row r="81" spans="6:9" x14ac:dyDescent="0.2">
      <c r="F81" s="120"/>
      <c r="G81" s="121"/>
      <c r="H81" s="121"/>
      <c r="I81" s="122"/>
    </row>
    <row r="82" spans="6:9" x14ac:dyDescent="0.2">
      <c r="F82" s="120"/>
      <c r="G82" s="121"/>
      <c r="H82" s="121"/>
      <c r="I82" s="122"/>
    </row>
    <row r="83" spans="6:9" x14ac:dyDescent="0.2">
      <c r="F83" s="120"/>
      <c r="G83" s="121"/>
      <c r="H83" s="121"/>
      <c r="I83" s="122"/>
    </row>
    <row r="84" spans="6:9" x14ac:dyDescent="0.2">
      <c r="F84" s="120"/>
      <c r="G84" s="121"/>
      <c r="H84" s="121"/>
      <c r="I84" s="122"/>
    </row>
    <row r="85" spans="6:9" x14ac:dyDescent="0.2">
      <c r="F85" s="120"/>
      <c r="G85" s="121"/>
      <c r="H85" s="121"/>
      <c r="I85" s="122"/>
    </row>
    <row r="86" spans="6:9" x14ac:dyDescent="0.2">
      <c r="F86" s="120"/>
      <c r="G86" s="121"/>
      <c r="H86" s="121"/>
      <c r="I86" s="122"/>
    </row>
    <row r="87" spans="6:9" x14ac:dyDescent="0.2">
      <c r="F87" s="120"/>
      <c r="G87" s="121"/>
      <c r="H87" s="121"/>
      <c r="I87" s="122"/>
    </row>
    <row r="88" spans="6:9" x14ac:dyDescent="0.2">
      <c r="F88" s="120"/>
      <c r="G88" s="121"/>
      <c r="H88" s="121"/>
      <c r="I88" s="122"/>
    </row>
    <row r="89" spans="6:9" x14ac:dyDescent="0.2">
      <c r="F89" s="120"/>
      <c r="G89" s="121"/>
      <c r="H89" s="121"/>
      <c r="I89" s="122"/>
    </row>
    <row r="90" spans="6:9" x14ac:dyDescent="0.2">
      <c r="F90" s="120"/>
      <c r="G90" s="121"/>
      <c r="H90" s="121"/>
      <c r="I90" s="122"/>
    </row>
    <row r="91" spans="6:9" x14ac:dyDescent="0.2">
      <c r="F91" s="120"/>
      <c r="G91" s="121"/>
      <c r="H91" s="121"/>
      <c r="I91" s="122"/>
    </row>
    <row r="92" spans="6:9" x14ac:dyDescent="0.2">
      <c r="F92" s="120"/>
      <c r="G92" s="121"/>
      <c r="H92" s="121"/>
      <c r="I92" s="122"/>
    </row>
    <row r="93" spans="6:9" x14ac:dyDescent="0.2">
      <c r="F93" s="120"/>
      <c r="G93" s="121"/>
      <c r="H93" s="121"/>
      <c r="I93" s="122"/>
    </row>
    <row r="94" spans="6:9" x14ac:dyDescent="0.2">
      <c r="F94" s="120"/>
      <c r="G94" s="121"/>
      <c r="H94" s="121"/>
      <c r="I94" s="122"/>
    </row>
    <row r="95" spans="6:9" x14ac:dyDescent="0.2">
      <c r="F95" s="120"/>
      <c r="G95" s="121"/>
      <c r="H95" s="121"/>
      <c r="I95" s="122"/>
    </row>
    <row r="96" spans="6:9" x14ac:dyDescent="0.2">
      <c r="F96" s="120"/>
      <c r="G96" s="121"/>
      <c r="H96" s="121"/>
      <c r="I96" s="122"/>
    </row>
    <row r="97" spans="6:9" x14ac:dyDescent="0.2">
      <c r="F97" s="120"/>
      <c r="G97" s="121"/>
      <c r="H97" s="121"/>
      <c r="I97" s="122"/>
    </row>
  </sheetData>
  <sheetProtection algorithmName="SHA-512" hashValue="Pv7Dtxgh5WtcckMhk2KX/OdJTHVvs21142xHEFj1QdPWwkDan7pgWQBH0cLk2j8s6k4S3Y70bGZ7IWYl3T4wcQ==" saltValue="ijcyPScD+G86LmVB7IZ/wg==" spinCount="100000" sheet="1" objects="1" scenarios="1" selectLockedCells="1" selectUnlockedCells="1"/>
  <mergeCells count="4">
    <mergeCell ref="A1:B1"/>
    <mergeCell ref="A2:B2"/>
    <mergeCell ref="G2:I2"/>
    <mergeCell ref="H46:I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578"/>
  <sheetViews>
    <sheetView showGridLines="0" showZeros="0" tabSelected="1" topLeftCell="A361" zoomScaleNormal="100" workbookViewId="0">
      <selection activeCell="F258" sqref="F258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2" t="s">
        <v>57</v>
      </c>
      <c r="B1" s="202"/>
      <c r="C1" s="202"/>
      <c r="D1" s="202"/>
      <c r="E1" s="202"/>
      <c r="F1" s="202"/>
      <c r="G1" s="202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3" t="s">
        <v>5</v>
      </c>
      <c r="B3" s="204"/>
      <c r="C3" s="128" t="str">
        <f>CONCATENATE(cislostavby," ",nazevstavby)</f>
        <v xml:space="preserve"> Příštpo- kanalizace a ČOV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5" t="s">
        <v>1</v>
      </c>
      <c r="B4" s="206"/>
      <c r="C4" s="133" t="str">
        <f>CONCATENATE(cisloobjektu," ",nazevobjektu)</f>
        <v xml:space="preserve"> 02 ČOV</v>
      </c>
      <c r="D4" s="134"/>
      <c r="E4" s="207"/>
      <c r="F4" s="207"/>
      <c r="G4" s="208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150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</v>
      </c>
    </row>
    <row r="9" spans="1:104" x14ac:dyDescent="0.2">
      <c r="A9" s="157"/>
      <c r="B9" s="158"/>
      <c r="C9" s="200" t="s">
        <v>75</v>
      </c>
      <c r="D9" s="199"/>
      <c r="E9" s="159">
        <v>0</v>
      </c>
      <c r="F9" s="160"/>
      <c r="G9" s="161"/>
      <c r="M9" s="162" t="s">
        <v>75</v>
      </c>
      <c r="O9" s="150"/>
    </row>
    <row r="10" spans="1:104" x14ac:dyDescent="0.2">
      <c r="A10" s="151">
        <v>2</v>
      </c>
      <c r="B10" s="152" t="s">
        <v>76</v>
      </c>
      <c r="C10" s="153" t="s">
        <v>77</v>
      </c>
      <c r="D10" s="154" t="s">
        <v>74</v>
      </c>
      <c r="E10" s="155">
        <v>15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2</v>
      </c>
      <c r="AZ10" s="123">
        <v>1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0</v>
      </c>
    </row>
    <row r="11" spans="1:104" x14ac:dyDescent="0.2">
      <c r="A11" s="157"/>
      <c r="B11" s="158"/>
      <c r="C11" s="200" t="s">
        <v>78</v>
      </c>
      <c r="D11" s="199"/>
      <c r="E11" s="159">
        <v>0</v>
      </c>
      <c r="F11" s="160"/>
      <c r="G11" s="161"/>
      <c r="M11" s="162" t="s">
        <v>78</v>
      </c>
      <c r="O11" s="150"/>
    </row>
    <row r="12" spans="1:104" x14ac:dyDescent="0.2">
      <c r="A12" s="151">
        <v>3</v>
      </c>
      <c r="B12" s="152" t="s">
        <v>79</v>
      </c>
      <c r="C12" s="153" t="s">
        <v>80</v>
      </c>
      <c r="D12" s="154" t="s">
        <v>74</v>
      </c>
      <c r="E12" s="155">
        <v>90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7"/>
      <c r="B13" s="158"/>
      <c r="C13" s="200" t="s">
        <v>81</v>
      </c>
      <c r="D13" s="199"/>
      <c r="E13" s="159">
        <v>90</v>
      </c>
      <c r="F13" s="160"/>
      <c r="G13" s="161"/>
      <c r="M13" s="162" t="s">
        <v>81</v>
      </c>
      <c r="O13" s="150"/>
    </row>
    <row r="14" spans="1:104" x14ac:dyDescent="0.2">
      <c r="A14" s="151">
        <v>4</v>
      </c>
      <c r="B14" s="152" t="s">
        <v>82</v>
      </c>
      <c r="C14" s="153" t="s">
        <v>83</v>
      </c>
      <c r="D14" s="154" t="s">
        <v>74</v>
      </c>
      <c r="E14" s="155">
        <v>212.27869999999999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4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 x14ac:dyDescent="0.2">
      <c r="A15" s="157"/>
      <c r="B15" s="158"/>
      <c r="C15" s="200" t="s">
        <v>84</v>
      </c>
      <c r="D15" s="199"/>
      <c r="E15" s="159">
        <v>0</v>
      </c>
      <c r="F15" s="160"/>
      <c r="G15" s="161"/>
      <c r="M15" s="162" t="s">
        <v>84</v>
      </c>
      <c r="O15" s="150"/>
    </row>
    <row r="16" spans="1:104" x14ac:dyDescent="0.2">
      <c r="A16" s="157"/>
      <c r="B16" s="158"/>
      <c r="C16" s="198"/>
      <c r="D16" s="199"/>
      <c r="E16" s="181">
        <v>0</v>
      </c>
      <c r="F16" s="160"/>
      <c r="G16" s="161"/>
      <c r="M16" s="162"/>
      <c r="O16" s="150"/>
    </row>
    <row r="17" spans="1:104" x14ac:dyDescent="0.2">
      <c r="A17" s="157"/>
      <c r="B17" s="158"/>
      <c r="C17" s="198" t="s">
        <v>85</v>
      </c>
      <c r="D17" s="199"/>
      <c r="E17" s="181">
        <v>522.79999999999995</v>
      </c>
      <c r="F17" s="160"/>
      <c r="G17" s="161"/>
      <c r="M17" s="162" t="s">
        <v>85</v>
      </c>
      <c r="O17" s="150"/>
    </row>
    <row r="18" spans="1:104" x14ac:dyDescent="0.2">
      <c r="A18" s="157"/>
      <c r="B18" s="158"/>
      <c r="C18" s="198" t="s">
        <v>86</v>
      </c>
      <c r="D18" s="199"/>
      <c r="E18" s="181">
        <v>400.1508</v>
      </c>
      <c r="F18" s="160"/>
      <c r="G18" s="161"/>
      <c r="M18" s="162" t="s">
        <v>86</v>
      </c>
      <c r="O18" s="150"/>
    </row>
    <row r="19" spans="1:104" x14ac:dyDescent="0.2">
      <c r="A19" s="157"/>
      <c r="B19" s="158"/>
      <c r="C19" s="200" t="s">
        <v>87</v>
      </c>
      <c r="D19" s="199"/>
      <c r="E19" s="159">
        <v>922.95079999999996</v>
      </c>
      <c r="F19" s="160"/>
      <c r="G19" s="161"/>
      <c r="M19" s="162" t="s">
        <v>87</v>
      </c>
      <c r="O19" s="150"/>
    </row>
    <row r="20" spans="1:104" x14ac:dyDescent="0.2">
      <c r="A20" s="157"/>
      <c r="B20" s="158"/>
      <c r="C20" s="200" t="s">
        <v>88</v>
      </c>
      <c r="D20" s="199"/>
      <c r="E20" s="159">
        <v>212.27869999999999</v>
      </c>
      <c r="F20" s="160"/>
      <c r="G20" s="161"/>
      <c r="M20" s="162" t="s">
        <v>88</v>
      </c>
      <c r="O20" s="150"/>
    </row>
    <row r="21" spans="1:104" x14ac:dyDescent="0.2">
      <c r="A21" s="151">
        <v>5</v>
      </c>
      <c r="B21" s="152" t="s">
        <v>89</v>
      </c>
      <c r="C21" s="153" t="s">
        <v>90</v>
      </c>
      <c r="D21" s="154" t="s">
        <v>74</v>
      </c>
      <c r="E21" s="155">
        <v>212.27869999999999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5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7"/>
      <c r="B22" s="158"/>
      <c r="C22" s="201">
        <v>2122787</v>
      </c>
      <c r="D22" s="199"/>
      <c r="E22" s="159">
        <v>212.27869999999999</v>
      </c>
      <c r="F22" s="160"/>
      <c r="G22" s="161"/>
      <c r="M22" s="182">
        <v>2122787</v>
      </c>
      <c r="O22" s="150"/>
    </row>
    <row r="23" spans="1:104" x14ac:dyDescent="0.2">
      <c r="A23" s="151">
        <v>6</v>
      </c>
      <c r="B23" s="152" t="s">
        <v>91</v>
      </c>
      <c r="C23" s="153" t="s">
        <v>92</v>
      </c>
      <c r="D23" s="154" t="s">
        <v>74</v>
      </c>
      <c r="E23" s="155">
        <v>489.16390000000001</v>
      </c>
      <c r="F23" s="155">
        <v>0</v>
      </c>
      <c r="G23" s="156">
        <f>E23*F23</f>
        <v>0</v>
      </c>
      <c r="O23" s="150">
        <v>2</v>
      </c>
      <c r="AA23" s="123">
        <v>12</v>
      </c>
      <c r="AB23" s="123">
        <v>0</v>
      </c>
      <c r="AC23" s="123">
        <v>6</v>
      </c>
      <c r="AZ23" s="123">
        <v>1</v>
      </c>
      <c r="BA23" s="123">
        <f>IF(AZ23=1,G23,0)</f>
        <v>0</v>
      </c>
      <c r="BB23" s="123">
        <f>IF(AZ23=2,G23,0)</f>
        <v>0</v>
      </c>
      <c r="BC23" s="123">
        <f>IF(AZ23=3,G23,0)</f>
        <v>0</v>
      </c>
      <c r="BD23" s="123">
        <f>IF(AZ23=4,G23,0)</f>
        <v>0</v>
      </c>
      <c r="BE23" s="123">
        <f>IF(AZ23=5,G23,0)</f>
        <v>0</v>
      </c>
      <c r="CZ23" s="123">
        <v>0</v>
      </c>
    </row>
    <row r="24" spans="1:104" x14ac:dyDescent="0.2">
      <c r="A24" s="157"/>
      <c r="B24" s="158"/>
      <c r="C24" s="200" t="s">
        <v>93</v>
      </c>
      <c r="D24" s="199"/>
      <c r="E24" s="159">
        <v>489.16390000000001</v>
      </c>
      <c r="F24" s="160"/>
      <c r="G24" s="161"/>
      <c r="M24" s="162" t="s">
        <v>93</v>
      </c>
      <c r="O24" s="150"/>
    </row>
    <row r="25" spans="1:104" x14ac:dyDescent="0.2">
      <c r="A25" s="151">
        <v>7</v>
      </c>
      <c r="B25" s="152" t="s">
        <v>94</v>
      </c>
      <c r="C25" s="153" t="s">
        <v>95</v>
      </c>
      <c r="D25" s="154" t="s">
        <v>74</v>
      </c>
      <c r="E25" s="155">
        <v>489.16390000000001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0</v>
      </c>
      <c r="AC25" s="123">
        <v>7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x14ac:dyDescent="0.2">
      <c r="A26" s="151">
        <v>8</v>
      </c>
      <c r="B26" s="152" t="s">
        <v>96</v>
      </c>
      <c r="C26" s="153" t="s">
        <v>97</v>
      </c>
      <c r="D26" s="154" t="s">
        <v>74</v>
      </c>
      <c r="E26" s="155">
        <v>221.50819999999999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8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8.1499999999999993E-3</v>
      </c>
    </row>
    <row r="27" spans="1:104" x14ac:dyDescent="0.2">
      <c r="A27" s="157"/>
      <c r="B27" s="158"/>
      <c r="C27" s="200" t="s">
        <v>98</v>
      </c>
      <c r="D27" s="199"/>
      <c r="E27" s="159">
        <v>221.50819999999999</v>
      </c>
      <c r="F27" s="160"/>
      <c r="G27" s="161"/>
      <c r="M27" s="162" t="s">
        <v>98</v>
      </c>
      <c r="O27" s="150"/>
    </row>
    <row r="28" spans="1:104" x14ac:dyDescent="0.2">
      <c r="A28" s="151">
        <v>9</v>
      </c>
      <c r="B28" s="152" t="s">
        <v>99</v>
      </c>
      <c r="C28" s="153" t="s">
        <v>100</v>
      </c>
      <c r="D28" s="154" t="s">
        <v>74</v>
      </c>
      <c r="E28" s="155">
        <v>701.44259999999997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9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57"/>
      <c r="B29" s="158"/>
      <c r="C29" s="200" t="s">
        <v>101</v>
      </c>
      <c r="D29" s="199"/>
      <c r="E29" s="159">
        <v>701.44259999999997</v>
      </c>
      <c r="F29" s="160"/>
      <c r="G29" s="161"/>
      <c r="M29" s="162" t="s">
        <v>101</v>
      </c>
      <c r="O29" s="150"/>
    </row>
    <row r="30" spans="1:104" x14ac:dyDescent="0.2">
      <c r="A30" s="151">
        <v>10</v>
      </c>
      <c r="B30" s="152" t="s">
        <v>102</v>
      </c>
      <c r="C30" s="153" t="s">
        <v>103</v>
      </c>
      <c r="D30" s="154" t="s">
        <v>74</v>
      </c>
      <c r="E30" s="155">
        <v>221.50819999999999</v>
      </c>
      <c r="F30" s="155">
        <v>0</v>
      </c>
      <c r="G30" s="156">
        <f>E30*F30</f>
        <v>0</v>
      </c>
      <c r="O30" s="150">
        <v>2</v>
      </c>
      <c r="AA30" s="123">
        <v>12</v>
      </c>
      <c r="AB30" s="123">
        <v>0</v>
      </c>
      <c r="AC30" s="123">
        <v>10</v>
      </c>
      <c r="AZ30" s="123">
        <v>1</v>
      </c>
      <c r="BA30" s="123">
        <f>IF(AZ30=1,G30,0)</f>
        <v>0</v>
      </c>
      <c r="BB30" s="123">
        <f>IF(AZ30=2,G30,0)</f>
        <v>0</v>
      </c>
      <c r="BC30" s="123">
        <f>IF(AZ30=3,G30,0)</f>
        <v>0</v>
      </c>
      <c r="BD30" s="123">
        <f>IF(AZ30=4,G30,0)</f>
        <v>0</v>
      </c>
      <c r="BE30" s="123">
        <f>IF(AZ30=5,G30,0)</f>
        <v>0</v>
      </c>
      <c r="CZ30" s="123">
        <v>0</v>
      </c>
    </row>
    <row r="31" spans="1:104" x14ac:dyDescent="0.2">
      <c r="A31" s="151">
        <v>11</v>
      </c>
      <c r="B31" s="152" t="s">
        <v>104</v>
      </c>
      <c r="C31" s="153" t="s">
        <v>105</v>
      </c>
      <c r="D31" s="154" t="s">
        <v>74</v>
      </c>
      <c r="E31" s="155">
        <v>290.96879999999999</v>
      </c>
      <c r="F31" s="155">
        <v>0</v>
      </c>
      <c r="G31" s="156">
        <f>E31*F31</f>
        <v>0</v>
      </c>
      <c r="O31" s="150">
        <v>2</v>
      </c>
      <c r="AA31" s="123">
        <v>12</v>
      </c>
      <c r="AB31" s="123">
        <v>0</v>
      </c>
      <c r="AC31" s="123">
        <v>11</v>
      </c>
      <c r="AZ31" s="123">
        <v>1</v>
      </c>
      <c r="BA31" s="123">
        <f>IF(AZ31=1,G31,0)</f>
        <v>0</v>
      </c>
      <c r="BB31" s="123">
        <f>IF(AZ31=2,G31,0)</f>
        <v>0</v>
      </c>
      <c r="BC31" s="123">
        <f>IF(AZ31=3,G31,0)</f>
        <v>0</v>
      </c>
      <c r="BD31" s="123">
        <f>IF(AZ31=4,G31,0)</f>
        <v>0</v>
      </c>
      <c r="BE31" s="123">
        <f>IF(AZ31=5,G31,0)</f>
        <v>0</v>
      </c>
      <c r="CZ31" s="123">
        <v>0</v>
      </c>
    </row>
    <row r="32" spans="1:104" x14ac:dyDescent="0.2">
      <c r="A32" s="157"/>
      <c r="B32" s="158"/>
      <c r="C32" s="200" t="s">
        <v>84</v>
      </c>
      <c r="D32" s="199"/>
      <c r="E32" s="159">
        <v>0</v>
      </c>
      <c r="F32" s="160"/>
      <c r="G32" s="161"/>
      <c r="M32" s="162" t="s">
        <v>84</v>
      </c>
      <c r="O32" s="150"/>
    </row>
    <row r="33" spans="1:104" x14ac:dyDescent="0.2">
      <c r="A33" s="157"/>
      <c r="B33" s="158"/>
      <c r="C33" s="198" t="s">
        <v>106</v>
      </c>
      <c r="D33" s="199"/>
      <c r="E33" s="181">
        <v>382.8537</v>
      </c>
      <c r="F33" s="160"/>
      <c r="G33" s="161"/>
      <c r="M33" s="162" t="s">
        <v>106</v>
      </c>
      <c r="O33" s="150"/>
    </row>
    <row r="34" spans="1:104" x14ac:dyDescent="0.2">
      <c r="A34" s="157"/>
      <c r="B34" s="158"/>
      <c r="C34" s="200" t="s">
        <v>87</v>
      </c>
      <c r="D34" s="199"/>
      <c r="E34" s="159">
        <v>382.8537</v>
      </c>
      <c r="F34" s="160"/>
      <c r="G34" s="161"/>
      <c r="M34" s="162" t="s">
        <v>87</v>
      </c>
      <c r="O34" s="150"/>
    </row>
    <row r="35" spans="1:104" x14ac:dyDescent="0.2">
      <c r="A35" s="157"/>
      <c r="B35" s="158"/>
      <c r="C35" s="200" t="s">
        <v>107</v>
      </c>
      <c r="D35" s="199"/>
      <c r="E35" s="159">
        <v>290.96879999999999</v>
      </c>
      <c r="F35" s="160"/>
      <c r="G35" s="161"/>
      <c r="M35" s="162" t="s">
        <v>107</v>
      </c>
      <c r="O35" s="150"/>
    </row>
    <row r="36" spans="1:104" x14ac:dyDescent="0.2">
      <c r="A36" s="151">
        <v>12</v>
      </c>
      <c r="B36" s="152" t="s">
        <v>108</v>
      </c>
      <c r="C36" s="153" t="s">
        <v>109</v>
      </c>
      <c r="D36" s="154" t="s">
        <v>74</v>
      </c>
      <c r="E36" s="155">
        <v>69.832499999999996</v>
      </c>
      <c r="F36" s="155">
        <v>0</v>
      </c>
      <c r="G36" s="156">
        <f>E36*F36</f>
        <v>0</v>
      </c>
      <c r="O36" s="150">
        <v>2</v>
      </c>
      <c r="AA36" s="123">
        <v>12</v>
      </c>
      <c r="AB36" s="123">
        <v>0</v>
      </c>
      <c r="AC36" s="123">
        <v>12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 x14ac:dyDescent="0.2">
      <c r="A37" s="157"/>
      <c r="B37" s="158"/>
      <c r="C37" s="200" t="s">
        <v>110</v>
      </c>
      <c r="D37" s="199"/>
      <c r="E37" s="159">
        <v>69.832499999999996</v>
      </c>
      <c r="F37" s="160"/>
      <c r="G37" s="161"/>
      <c r="M37" s="162" t="s">
        <v>110</v>
      </c>
      <c r="O37" s="150"/>
    </row>
    <row r="38" spans="1:104" x14ac:dyDescent="0.2">
      <c r="A38" s="151">
        <v>13</v>
      </c>
      <c r="B38" s="152" t="s">
        <v>111</v>
      </c>
      <c r="C38" s="153" t="s">
        <v>112</v>
      </c>
      <c r="D38" s="154" t="s">
        <v>74</v>
      </c>
      <c r="E38" s="155">
        <v>290.96879999999999</v>
      </c>
      <c r="F38" s="155">
        <v>0</v>
      </c>
      <c r="G38" s="156">
        <f>E38*F38</f>
        <v>0</v>
      </c>
      <c r="O38" s="150">
        <v>2</v>
      </c>
      <c r="AA38" s="123">
        <v>12</v>
      </c>
      <c r="AB38" s="123">
        <v>0</v>
      </c>
      <c r="AC38" s="123">
        <v>13</v>
      </c>
      <c r="AZ38" s="123">
        <v>1</v>
      </c>
      <c r="BA38" s="123">
        <f>IF(AZ38=1,G38,0)</f>
        <v>0</v>
      </c>
      <c r="BB38" s="123">
        <f>IF(AZ38=2,G38,0)</f>
        <v>0</v>
      </c>
      <c r="BC38" s="123">
        <f>IF(AZ38=3,G38,0)</f>
        <v>0</v>
      </c>
      <c r="BD38" s="123">
        <f>IF(AZ38=4,G38,0)</f>
        <v>0</v>
      </c>
      <c r="BE38" s="123">
        <f>IF(AZ38=5,G38,0)</f>
        <v>0</v>
      </c>
      <c r="CZ38" s="123">
        <v>0</v>
      </c>
    </row>
    <row r="39" spans="1:104" x14ac:dyDescent="0.2">
      <c r="A39" s="157"/>
      <c r="B39" s="158"/>
      <c r="C39" s="201">
        <v>2909688</v>
      </c>
      <c r="D39" s="199"/>
      <c r="E39" s="159">
        <v>290.96879999999999</v>
      </c>
      <c r="F39" s="160"/>
      <c r="G39" s="161"/>
      <c r="M39" s="182">
        <v>2909688</v>
      </c>
      <c r="O39" s="150"/>
    </row>
    <row r="40" spans="1:104" x14ac:dyDescent="0.2">
      <c r="A40" s="151">
        <v>14</v>
      </c>
      <c r="B40" s="152" t="s">
        <v>113</v>
      </c>
      <c r="C40" s="153" t="s">
        <v>114</v>
      </c>
      <c r="D40" s="154" t="s">
        <v>74</v>
      </c>
      <c r="E40" s="155">
        <v>69.832499999999996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14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1">
        <v>15</v>
      </c>
      <c r="B41" s="152" t="s">
        <v>115</v>
      </c>
      <c r="C41" s="153" t="s">
        <v>116</v>
      </c>
      <c r="D41" s="154" t="s">
        <v>74</v>
      </c>
      <c r="E41" s="155">
        <v>360.80079999999998</v>
      </c>
      <c r="F41" s="155">
        <v>0</v>
      </c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15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7"/>
      <c r="B42" s="158"/>
      <c r="C42" s="200" t="s">
        <v>117</v>
      </c>
      <c r="D42" s="199"/>
      <c r="E42" s="159">
        <v>360.80079999999998</v>
      </c>
      <c r="F42" s="160"/>
      <c r="G42" s="161"/>
      <c r="M42" s="162" t="s">
        <v>117</v>
      </c>
      <c r="O42" s="150"/>
    </row>
    <row r="43" spans="1:104" ht="22.5" x14ac:dyDescent="0.2">
      <c r="A43" s="151">
        <v>16</v>
      </c>
      <c r="B43" s="152" t="s">
        <v>118</v>
      </c>
      <c r="C43" s="153" t="s">
        <v>119</v>
      </c>
      <c r="D43" s="154" t="s">
        <v>74</v>
      </c>
      <c r="E43" s="155">
        <v>562.15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16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7"/>
      <c r="B44" s="158"/>
      <c r="C44" s="200" t="s">
        <v>120</v>
      </c>
      <c r="D44" s="199"/>
      <c r="E44" s="159">
        <v>562.15</v>
      </c>
      <c r="F44" s="160"/>
      <c r="G44" s="161"/>
      <c r="M44" s="162" t="s">
        <v>120</v>
      </c>
      <c r="O44" s="150"/>
    </row>
    <row r="45" spans="1:104" x14ac:dyDescent="0.2">
      <c r="A45" s="157"/>
      <c r="B45" s="158"/>
      <c r="C45" s="200" t="s">
        <v>4</v>
      </c>
      <c r="D45" s="199"/>
      <c r="E45" s="159">
        <v>0</v>
      </c>
      <c r="F45" s="160"/>
      <c r="G45" s="161"/>
      <c r="M45" s="162" t="s">
        <v>4</v>
      </c>
      <c r="O45" s="150"/>
    </row>
    <row r="46" spans="1:104" x14ac:dyDescent="0.2">
      <c r="A46" s="163"/>
      <c r="B46" s="164" t="s">
        <v>69</v>
      </c>
      <c r="C46" s="165" t="str">
        <f>CONCATENATE(B7," ",C7)</f>
        <v>1 Zemní práce</v>
      </c>
      <c r="D46" s="163"/>
      <c r="E46" s="166"/>
      <c r="F46" s="166"/>
      <c r="G46" s="167">
        <f>SUM(G7:G45)</f>
        <v>0</v>
      </c>
      <c r="O46" s="150">
        <v>4</v>
      </c>
      <c r="BA46" s="168">
        <f>SUM(BA7:BA45)</f>
        <v>0</v>
      </c>
      <c r="BB46" s="168">
        <f>SUM(BB7:BB45)</f>
        <v>0</v>
      </c>
      <c r="BC46" s="168">
        <f>SUM(BC7:BC45)</f>
        <v>0</v>
      </c>
      <c r="BD46" s="168">
        <f>SUM(BD7:BD45)</f>
        <v>0</v>
      </c>
      <c r="BE46" s="168">
        <f>SUM(BE7:BE45)</f>
        <v>0</v>
      </c>
    </row>
    <row r="47" spans="1:104" x14ac:dyDescent="0.2">
      <c r="A47" s="143" t="s">
        <v>65</v>
      </c>
      <c r="B47" s="144" t="s">
        <v>121</v>
      </c>
      <c r="C47" s="145" t="s">
        <v>122</v>
      </c>
      <c r="D47" s="146"/>
      <c r="E47" s="147"/>
      <c r="F47" s="147"/>
      <c r="G47" s="148"/>
      <c r="H47" s="149"/>
      <c r="I47" s="149"/>
      <c r="O47" s="150">
        <v>1</v>
      </c>
    </row>
    <row r="48" spans="1:104" x14ac:dyDescent="0.2">
      <c r="A48" s="151">
        <v>17</v>
      </c>
      <c r="B48" s="152" t="s">
        <v>123</v>
      </c>
      <c r="C48" s="153" t="s">
        <v>124</v>
      </c>
      <c r="D48" s="154" t="s">
        <v>74</v>
      </c>
      <c r="E48" s="155">
        <v>8.4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17</v>
      </c>
      <c r="AZ48" s="123">
        <v>1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0</v>
      </c>
    </row>
    <row r="49" spans="1:104" x14ac:dyDescent="0.2">
      <c r="A49" s="157"/>
      <c r="B49" s="158"/>
      <c r="C49" s="200" t="s">
        <v>125</v>
      </c>
      <c r="D49" s="199"/>
      <c r="E49" s="159">
        <v>8.3789999999999996</v>
      </c>
      <c r="F49" s="160"/>
      <c r="G49" s="161"/>
      <c r="M49" s="162" t="s">
        <v>125</v>
      </c>
      <c r="O49" s="150"/>
    </row>
    <row r="50" spans="1:104" x14ac:dyDescent="0.2">
      <c r="A50" s="157"/>
      <c r="B50" s="158"/>
      <c r="C50" s="200" t="s">
        <v>126</v>
      </c>
      <c r="D50" s="199"/>
      <c r="E50" s="159">
        <v>2.1000000000000001E-2</v>
      </c>
      <c r="F50" s="160"/>
      <c r="G50" s="161"/>
      <c r="M50" s="162" t="s">
        <v>126</v>
      </c>
      <c r="O50" s="150"/>
    </row>
    <row r="51" spans="1:104" x14ac:dyDescent="0.2">
      <c r="A51" s="151">
        <v>18</v>
      </c>
      <c r="B51" s="152" t="s">
        <v>123</v>
      </c>
      <c r="C51" s="153" t="s">
        <v>124</v>
      </c>
      <c r="D51" s="154" t="s">
        <v>74</v>
      </c>
      <c r="E51" s="155">
        <v>2.5</v>
      </c>
      <c r="F51" s="155">
        <v>0</v>
      </c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18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 x14ac:dyDescent="0.2">
      <c r="A52" s="157"/>
      <c r="B52" s="158"/>
      <c r="C52" s="200" t="s">
        <v>127</v>
      </c>
      <c r="D52" s="199"/>
      <c r="E52" s="159">
        <v>2.4097</v>
      </c>
      <c r="F52" s="160"/>
      <c r="G52" s="161"/>
      <c r="M52" s="162" t="s">
        <v>127</v>
      </c>
      <c r="O52" s="150"/>
    </row>
    <row r="53" spans="1:104" x14ac:dyDescent="0.2">
      <c r="A53" s="157"/>
      <c r="B53" s="158"/>
      <c r="C53" s="200" t="s">
        <v>128</v>
      </c>
      <c r="D53" s="199"/>
      <c r="E53" s="159">
        <v>9.0300000000000005E-2</v>
      </c>
      <c r="F53" s="160"/>
      <c r="G53" s="161"/>
      <c r="M53" s="162" t="s">
        <v>128</v>
      </c>
      <c r="O53" s="150"/>
    </row>
    <row r="54" spans="1:104" ht="22.5" x14ac:dyDescent="0.2">
      <c r="A54" s="151">
        <v>19</v>
      </c>
      <c r="B54" s="152" t="s">
        <v>129</v>
      </c>
      <c r="C54" s="153" t="s">
        <v>130</v>
      </c>
      <c r="D54" s="154" t="s">
        <v>74</v>
      </c>
      <c r="E54" s="155">
        <v>7.3</v>
      </c>
      <c r="F54" s="155">
        <v>0</v>
      </c>
      <c r="G54" s="156">
        <f>E54*F54</f>
        <v>0</v>
      </c>
      <c r="O54" s="150">
        <v>2</v>
      </c>
      <c r="AA54" s="123">
        <v>12</v>
      </c>
      <c r="AB54" s="123">
        <v>0</v>
      </c>
      <c r="AC54" s="123">
        <v>19</v>
      </c>
      <c r="AZ54" s="123">
        <v>1</v>
      </c>
      <c r="BA54" s="123">
        <f>IF(AZ54=1,G54,0)</f>
        <v>0</v>
      </c>
      <c r="BB54" s="123">
        <f>IF(AZ54=2,G54,0)</f>
        <v>0</v>
      </c>
      <c r="BC54" s="123">
        <f>IF(AZ54=3,G54,0)</f>
        <v>0</v>
      </c>
      <c r="BD54" s="123">
        <f>IF(AZ54=4,G54,0)</f>
        <v>0</v>
      </c>
      <c r="BE54" s="123">
        <f>IF(AZ54=5,G54,0)</f>
        <v>0</v>
      </c>
      <c r="CZ54" s="123">
        <v>0</v>
      </c>
    </row>
    <row r="55" spans="1:104" x14ac:dyDescent="0.2">
      <c r="A55" s="157"/>
      <c r="B55" s="158"/>
      <c r="C55" s="200" t="s">
        <v>131</v>
      </c>
      <c r="D55" s="199"/>
      <c r="E55" s="159">
        <v>7.2765000000000004</v>
      </c>
      <c r="F55" s="160"/>
      <c r="G55" s="161"/>
      <c r="M55" s="162" t="s">
        <v>131</v>
      </c>
      <c r="O55" s="150"/>
    </row>
    <row r="56" spans="1:104" x14ac:dyDescent="0.2">
      <c r="A56" s="157"/>
      <c r="B56" s="158"/>
      <c r="C56" s="200" t="s">
        <v>132</v>
      </c>
      <c r="D56" s="199"/>
      <c r="E56" s="159">
        <v>2.35E-2</v>
      </c>
      <c r="F56" s="160"/>
      <c r="G56" s="161"/>
      <c r="M56" s="162" t="s">
        <v>132</v>
      </c>
      <c r="O56" s="150"/>
    </row>
    <row r="57" spans="1:104" ht="22.5" x14ac:dyDescent="0.2">
      <c r="A57" s="151">
        <v>20</v>
      </c>
      <c r="B57" s="152" t="s">
        <v>133</v>
      </c>
      <c r="C57" s="153" t="s">
        <v>134</v>
      </c>
      <c r="D57" s="154" t="s">
        <v>74</v>
      </c>
      <c r="E57" s="155">
        <v>20.7</v>
      </c>
      <c r="F57" s="155">
        <v>0</v>
      </c>
      <c r="G57" s="156">
        <f>E57*F57</f>
        <v>0</v>
      </c>
      <c r="O57" s="150">
        <v>2</v>
      </c>
      <c r="AA57" s="123">
        <v>12</v>
      </c>
      <c r="AB57" s="123">
        <v>0</v>
      </c>
      <c r="AC57" s="123">
        <v>20</v>
      </c>
      <c r="AZ57" s="123">
        <v>1</v>
      </c>
      <c r="BA57" s="123">
        <f>IF(AZ57=1,G57,0)</f>
        <v>0</v>
      </c>
      <c r="BB57" s="123">
        <f>IF(AZ57=2,G57,0)</f>
        <v>0</v>
      </c>
      <c r="BC57" s="123">
        <f>IF(AZ57=3,G57,0)</f>
        <v>0</v>
      </c>
      <c r="BD57" s="123">
        <f>IF(AZ57=4,G57,0)</f>
        <v>0</v>
      </c>
      <c r="BE57" s="123">
        <f>IF(AZ57=5,G57,0)</f>
        <v>0</v>
      </c>
      <c r="CZ57" s="123">
        <v>0</v>
      </c>
    </row>
    <row r="58" spans="1:104" x14ac:dyDescent="0.2">
      <c r="A58" s="157"/>
      <c r="B58" s="158"/>
      <c r="C58" s="200" t="s">
        <v>135</v>
      </c>
      <c r="D58" s="199"/>
      <c r="E58" s="159">
        <v>0.68879999999999997</v>
      </c>
      <c r="F58" s="160"/>
      <c r="G58" s="161"/>
      <c r="M58" s="162" t="s">
        <v>135</v>
      </c>
      <c r="O58" s="150"/>
    </row>
    <row r="59" spans="1:104" x14ac:dyDescent="0.2">
      <c r="A59" s="157"/>
      <c r="B59" s="158"/>
      <c r="C59" s="200" t="s">
        <v>136</v>
      </c>
      <c r="D59" s="199"/>
      <c r="E59" s="159">
        <v>5.04E-2</v>
      </c>
      <c r="F59" s="160"/>
      <c r="G59" s="161"/>
      <c r="M59" s="162" t="s">
        <v>136</v>
      </c>
      <c r="O59" s="150"/>
    </row>
    <row r="60" spans="1:104" x14ac:dyDescent="0.2">
      <c r="A60" s="157"/>
      <c r="B60" s="158"/>
      <c r="C60" s="200" t="s">
        <v>137</v>
      </c>
      <c r="D60" s="199"/>
      <c r="E60" s="159">
        <v>0.17219999999999999</v>
      </c>
      <c r="F60" s="160"/>
      <c r="G60" s="161"/>
      <c r="M60" s="162" t="s">
        <v>137</v>
      </c>
      <c r="O60" s="150"/>
    </row>
    <row r="61" spans="1:104" x14ac:dyDescent="0.2">
      <c r="A61" s="157"/>
      <c r="B61" s="158"/>
      <c r="C61" s="200" t="s">
        <v>138</v>
      </c>
      <c r="D61" s="199"/>
      <c r="E61" s="159">
        <v>0.51400000000000001</v>
      </c>
      <c r="F61" s="160"/>
      <c r="G61" s="161"/>
      <c r="M61" s="162" t="s">
        <v>138</v>
      </c>
      <c r="O61" s="150"/>
    </row>
    <row r="62" spans="1:104" x14ac:dyDescent="0.2">
      <c r="A62" s="157"/>
      <c r="B62" s="158"/>
      <c r="C62" s="200" t="s">
        <v>139</v>
      </c>
      <c r="D62" s="199"/>
      <c r="E62" s="159">
        <v>10.81</v>
      </c>
      <c r="F62" s="160"/>
      <c r="G62" s="161"/>
      <c r="M62" s="162" t="s">
        <v>139</v>
      </c>
      <c r="O62" s="150"/>
    </row>
    <row r="63" spans="1:104" x14ac:dyDescent="0.2">
      <c r="A63" s="157"/>
      <c r="B63" s="158"/>
      <c r="C63" s="200" t="s">
        <v>140</v>
      </c>
      <c r="D63" s="199"/>
      <c r="E63" s="159">
        <v>8.4</v>
      </c>
      <c r="F63" s="160"/>
      <c r="G63" s="161"/>
      <c r="M63" s="162" t="s">
        <v>140</v>
      </c>
      <c r="O63" s="150"/>
    </row>
    <row r="64" spans="1:104" x14ac:dyDescent="0.2">
      <c r="A64" s="157"/>
      <c r="B64" s="158"/>
      <c r="C64" s="200" t="s">
        <v>141</v>
      </c>
      <c r="D64" s="199"/>
      <c r="E64" s="159">
        <v>6.4600000000000005E-2</v>
      </c>
      <c r="F64" s="160"/>
      <c r="G64" s="161"/>
      <c r="M64" s="162" t="s">
        <v>141</v>
      </c>
      <c r="O64" s="150"/>
    </row>
    <row r="65" spans="1:104" ht="22.5" x14ac:dyDescent="0.2">
      <c r="A65" s="151">
        <v>21</v>
      </c>
      <c r="B65" s="152" t="s">
        <v>142</v>
      </c>
      <c r="C65" s="153" t="s">
        <v>143</v>
      </c>
      <c r="D65" s="154" t="s">
        <v>74</v>
      </c>
      <c r="E65" s="155">
        <v>2.6</v>
      </c>
      <c r="F65" s="155">
        <v>0</v>
      </c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21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0</v>
      </c>
    </row>
    <row r="66" spans="1:104" x14ac:dyDescent="0.2">
      <c r="A66" s="157"/>
      <c r="B66" s="158"/>
      <c r="C66" s="200" t="s">
        <v>144</v>
      </c>
      <c r="D66" s="199"/>
      <c r="E66" s="159">
        <v>2.5409999999999999</v>
      </c>
      <c r="F66" s="160"/>
      <c r="G66" s="161"/>
      <c r="M66" s="162" t="s">
        <v>144</v>
      </c>
      <c r="O66" s="150"/>
    </row>
    <row r="67" spans="1:104" x14ac:dyDescent="0.2">
      <c r="A67" s="157"/>
      <c r="B67" s="158"/>
      <c r="C67" s="200" t="s">
        <v>145</v>
      </c>
      <c r="D67" s="199"/>
      <c r="E67" s="159">
        <v>5.8999999999999997E-2</v>
      </c>
      <c r="F67" s="160"/>
      <c r="G67" s="161"/>
      <c r="M67" s="162" t="s">
        <v>145</v>
      </c>
      <c r="O67" s="150"/>
    </row>
    <row r="68" spans="1:104" ht="22.5" x14ac:dyDescent="0.2">
      <c r="A68" s="151">
        <v>22</v>
      </c>
      <c r="B68" s="152" t="s">
        <v>142</v>
      </c>
      <c r="C68" s="153" t="s">
        <v>143</v>
      </c>
      <c r="D68" s="154" t="s">
        <v>74</v>
      </c>
      <c r="E68" s="155">
        <v>3.4</v>
      </c>
      <c r="F68" s="155">
        <v>0</v>
      </c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22</v>
      </c>
      <c r="AZ68" s="123">
        <v>1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0</v>
      </c>
    </row>
    <row r="69" spans="1:104" x14ac:dyDescent="0.2">
      <c r="A69" s="157"/>
      <c r="B69" s="158"/>
      <c r="C69" s="200" t="s">
        <v>146</v>
      </c>
      <c r="D69" s="199"/>
      <c r="E69" s="159">
        <v>3.3626</v>
      </c>
      <c r="F69" s="160"/>
      <c r="G69" s="161"/>
      <c r="M69" s="162" t="s">
        <v>146</v>
      </c>
      <c r="O69" s="150"/>
    </row>
    <row r="70" spans="1:104" x14ac:dyDescent="0.2">
      <c r="A70" s="157"/>
      <c r="B70" s="158"/>
      <c r="C70" s="200" t="s">
        <v>147</v>
      </c>
      <c r="D70" s="199"/>
      <c r="E70" s="159">
        <v>3.7400000000000003E-2</v>
      </c>
      <c r="F70" s="160"/>
      <c r="G70" s="161"/>
      <c r="M70" s="162" t="s">
        <v>147</v>
      </c>
      <c r="O70" s="150"/>
    </row>
    <row r="71" spans="1:104" ht="22.5" x14ac:dyDescent="0.2">
      <c r="A71" s="151">
        <v>23</v>
      </c>
      <c r="B71" s="152" t="s">
        <v>148</v>
      </c>
      <c r="C71" s="153" t="s">
        <v>149</v>
      </c>
      <c r="D71" s="154" t="s">
        <v>74</v>
      </c>
      <c r="E71" s="155">
        <v>16.899999999999999</v>
      </c>
      <c r="F71" s="155">
        <v>0</v>
      </c>
      <c r="G71" s="156">
        <f>E71*F71</f>
        <v>0</v>
      </c>
      <c r="O71" s="150">
        <v>2</v>
      </c>
      <c r="AA71" s="123">
        <v>12</v>
      </c>
      <c r="AB71" s="123">
        <v>0</v>
      </c>
      <c r="AC71" s="123">
        <v>23</v>
      </c>
      <c r="AZ71" s="123">
        <v>1</v>
      </c>
      <c r="BA71" s="123">
        <f>IF(AZ71=1,G71,0)</f>
        <v>0</v>
      </c>
      <c r="BB71" s="123">
        <f>IF(AZ71=2,G71,0)</f>
        <v>0</v>
      </c>
      <c r="BC71" s="123">
        <f>IF(AZ71=3,G71,0)</f>
        <v>0</v>
      </c>
      <c r="BD71" s="123">
        <f>IF(AZ71=4,G71,0)</f>
        <v>0</v>
      </c>
      <c r="BE71" s="123">
        <f>IF(AZ71=5,G71,0)</f>
        <v>0</v>
      </c>
      <c r="CZ71" s="123">
        <v>0</v>
      </c>
    </row>
    <row r="72" spans="1:104" x14ac:dyDescent="0.2">
      <c r="A72" s="157"/>
      <c r="B72" s="158"/>
      <c r="C72" s="200" t="s">
        <v>150</v>
      </c>
      <c r="D72" s="199"/>
      <c r="E72" s="159">
        <v>16.884</v>
      </c>
      <c r="F72" s="160"/>
      <c r="G72" s="161"/>
      <c r="M72" s="162" t="s">
        <v>150</v>
      </c>
      <c r="O72" s="150"/>
    </row>
    <row r="73" spans="1:104" x14ac:dyDescent="0.2">
      <c r="A73" s="157"/>
      <c r="B73" s="158"/>
      <c r="C73" s="200" t="s">
        <v>151</v>
      </c>
      <c r="D73" s="199"/>
      <c r="E73" s="159">
        <v>-1.6E-2</v>
      </c>
      <c r="F73" s="160"/>
      <c r="G73" s="161"/>
      <c r="M73" s="162" t="s">
        <v>151</v>
      </c>
      <c r="O73" s="150"/>
    </row>
    <row r="74" spans="1:104" x14ac:dyDescent="0.2">
      <c r="A74" s="157"/>
      <c r="B74" s="158"/>
      <c r="C74" s="200" t="s">
        <v>152</v>
      </c>
      <c r="D74" s="199"/>
      <c r="E74" s="159">
        <v>3.2000000000000001E-2</v>
      </c>
      <c r="F74" s="160"/>
      <c r="G74" s="161"/>
      <c r="M74" s="162" t="s">
        <v>152</v>
      </c>
      <c r="O74" s="150"/>
    </row>
    <row r="75" spans="1:104" x14ac:dyDescent="0.2">
      <c r="A75" s="151">
        <v>24</v>
      </c>
      <c r="B75" s="152" t="s">
        <v>153</v>
      </c>
      <c r="C75" s="153" t="s">
        <v>154</v>
      </c>
      <c r="D75" s="154" t="s">
        <v>155</v>
      </c>
      <c r="E75" s="155">
        <v>18.3</v>
      </c>
      <c r="F75" s="155">
        <v>0</v>
      </c>
      <c r="G75" s="156">
        <f>E75*F75</f>
        <v>0</v>
      </c>
      <c r="O75" s="150">
        <v>2</v>
      </c>
      <c r="AA75" s="123">
        <v>12</v>
      </c>
      <c r="AB75" s="123">
        <v>0</v>
      </c>
      <c r="AC75" s="123">
        <v>24</v>
      </c>
      <c r="AZ75" s="123">
        <v>1</v>
      </c>
      <c r="BA75" s="123">
        <f>IF(AZ75=1,G75,0)</f>
        <v>0</v>
      </c>
      <c r="BB75" s="123">
        <f>IF(AZ75=2,G75,0)</f>
        <v>0</v>
      </c>
      <c r="BC75" s="123">
        <f>IF(AZ75=3,G75,0)</f>
        <v>0</v>
      </c>
      <c r="BD75" s="123">
        <f>IF(AZ75=4,G75,0)</f>
        <v>0</v>
      </c>
      <c r="BE75" s="123">
        <f>IF(AZ75=5,G75,0)</f>
        <v>0</v>
      </c>
      <c r="CZ75" s="123">
        <v>0</v>
      </c>
    </row>
    <row r="76" spans="1:104" x14ac:dyDescent="0.2">
      <c r="A76" s="157"/>
      <c r="B76" s="158"/>
      <c r="C76" s="200" t="s">
        <v>156</v>
      </c>
      <c r="D76" s="199"/>
      <c r="E76" s="159">
        <v>10.29</v>
      </c>
      <c r="F76" s="160"/>
      <c r="G76" s="161"/>
      <c r="M76" s="162" t="s">
        <v>156</v>
      </c>
      <c r="O76" s="150"/>
    </row>
    <row r="77" spans="1:104" x14ac:dyDescent="0.2">
      <c r="A77" s="157"/>
      <c r="B77" s="158"/>
      <c r="C77" s="200" t="s">
        <v>157</v>
      </c>
      <c r="D77" s="199"/>
      <c r="E77" s="159">
        <v>5.01</v>
      </c>
      <c r="F77" s="160"/>
      <c r="G77" s="161"/>
      <c r="M77" s="162" t="s">
        <v>157</v>
      </c>
      <c r="O77" s="150"/>
    </row>
    <row r="78" spans="1:104" x14ac:dyDescent="0.2">
      <c r="A78" s="157"/>
      <c r="B78" s="158"/>
      <c r="C78" s="200" t="s">
        <v>158</v>
      </c>
      <c r="D78" s="199"/>
      <c r="E78" s="159">
        <v>2.62</v>
      </c>
      <c r="F78" s="160"/>
      <c r="G78" s="161"/>
      <c r="M78" s="162" t="s">
        <v>158</v>
      </c>
      <c r="O78" s="150"/>
    </row>
    <row r="79" spans="1:104" x14ac:dyDescent="0.2">
      <c r="A79" s="157"/>
      <c r="B79" s="158"/>
      <c r="C79" s="200" t="s">
        <v>159</v>
      </c>
      <c r="D79" s="199"/>
      <c r="E79" s="159">
        <v>0.36</v>
      </c>
      <c r="F79" s="160"/>
      <c r="G79" s="161"/>
      <c r="M79" s="162" t="s">
        <v>159</v>
      </c>
      <c r="O79" s="150"/>
    </row>
    <row r="80" spans="1:104" x14ac:dyDescent="0.2">
      <c r="A80" s="157"/>
      <c r="B80" s="158"/>
      <c r="C80" s="200" t="s">
        <v>160</v>
      </c>
      <c r="D80" s="199"/>
      <c r="E80" s="159">
        <v>0.02</v>
      </c>
      <c r="F80" s="160"/>
      <c r="G80" s="161"/>
      <c r="M80" s="162" t="s">
        <v>160</v>
      </c>
      <c r="O80" s="150"/>
    </row>
    <row r="81" spans="1:104" x14ac:dyDescent="0.2">
      <c r="A81" s="151">
        <v>25</v>
      </c>
      <c r="B81" s="152" t="s">
        <v>161</v>
      </c>
      <c r="C81" s="153" t="s">
        <v>162</v>
      </c>
      <c r="D81" s="154" t="s">
        <v>155</v>
      </c>
      <c r="E81" s="155">
        <v>18.3</v>
      </c>
      <c r="F81" s="155">
        <v>0</v>
      </c>
      <c r="G81" s="156">
        <f>E81*F81</f>
        <v>0</v>
      </c>
      <c r="O81" s="150">
        <v>2</v>
      </c>
      <c r="AA81" s="123">
        <v>12</v>
      </c>
      <c r="AB81" s="123">
        <v>0</v>
      </c>
      <c r="AC81" s="123">
        <v>25</v>
      </c>
      <c r="AZ81" s="123">
        <v>1</v>
      </c>
      <c r="BA81" s="123">
        <f>IF(AZ81=1,G81,0)</f>
        <v>0</v>
      </c>
      <c r="BB81" s="123">
        <f>IF(AZ81=2,G81,0)</f>
        <v>0</v>
      </c>
      <c r="BC81" s="123">
        <f>IF(AZ81=3,G81,0)</f>
        <v>0</v>
      </c>
      <c r="BD81" s="123">
        <f>IF(AZ81=4,G81,0)</f>
        <v>0</v>
      </c>
      <c r="BE81" s="123">
        <f>IF(AZ81=5,G81,0)</f>
        <v>0</v>
      </c>
      <c r="CZ81" s="123">
        <v>0</v>
      </c>
    </row>
    <row r="82" spans="1:104" x14ac:dyDescent="0.2">
      <c r="A82" s="157"/>
      <c r="B82" s="158"/>
      <c r="C82" s="200" t="s">
        <v>156</v>
      </c>
      <c r="D82" s="199"/>
      <c r="E82" s="159">
        <v>10.29</v>
      </c>
      <c r="F82" s="160"/>
      <c r="G82" s="161"/>
      <c r="M82" s="162" t="s">
        <v>156</v>
      </c>
      <c r="O82" s="150"/>
    </row>
    <row r="83" spans="1:104" x14ac:dyDescent="0.2">
      <c r="A83" s="157"/>
      <c r="B83" s="158"/>
      <c r="C83" s="200" t="s">
        <v>157</v>
      </c>
      <c r="D83" s="199"/>
      <c r="E83" s="159">
        <v>5.01</v>
      </c>
      <c r="F83" s="160"/>
      <c r="G83" s="161"/>
      <c r="M83" s="162" t="s">
        <v>157</v>
      </c>
      <c r="O83" s="150"/>
    </row>
    <row r="84" spans="1:104" x14ac:dyDescent="0.2">
      <c r="A84" s="157"/>
      <c r="B84" s="158"/>
      <c r="C84" s="200" t="s">
        <v>158</v>
      </c>
      <c r="D84" s="199"/>
      <c r="E84" s="159">
        <v>2.62</v>
      </c>
      <c r="F84" s="160"/>
      <c r="G84" s="161"/>
      <c r="M84" s="162" t="s">
        <v>158</v>
      </c>
      <c r="O84" s="150"/>
    </row>
    <row r="85" spans="1:104" x14ac:dyDescent="0.2">
      <c r="A85" s="157"/>
      <c r="B85" s="158"/>
      <c r="C85" s="200" t="s">
        <v>159</v>
      </c>
      <c r="D85" s="199"/>
      <c r="E85" s="159">
        <v>0.36</v>
      </c>
      <c r="F85" s="160"/>
      <c r="G85" s="161"/>
      <c r="M85" s="162" t="s">
        <v>159</v>
      </c>
      <c r="O85" s="150"/>
    </row>
    <row r="86" spans="1:104" x14ac:dyDescent="0.2">
      <c r="A86" s="157"/>
      <c r="B86" s="158"/>
      <c r="C86" s="200" t="s">
        <v>160</v>
      </c>
      <c r="D86" s="199"/>
      <c r="E86" s="159">
        <v>0.02</v>
      </c>
      <c r="F86" s="160"/>
      <c r="G86" s="161"/>
      <c r="M86" s="162" t="s">
        <v>160</v>
      </c>
      <c r="O86" s="150"/>
    </row>
    <row r="87" spans="1:104" ht="22.5" x14ac:dyDescent="0.2">
      <c r="A87" s="151">
        <v>26</v>
      </c>
      <c r="B87" s="152" t="s">
        <v>163</v>
      </c>
      <c r="C87" s="153" t="s">
        <v>164</v>
      </c>
      <c r="D87" s="154" t="s">
        <v>165</v>
      </c>
      <c r="E87" s="155">
        <v>1.1499999999999999</v>
      </c>
      <c r="F87" s="155">
        <v>0</v>
      </c>
      <c r="G87" s="156">
        <f>E87*F87</f>
        <v>0</v>
      </c>
      <c r="O87" s="150">
        <v>2</v>
      </c>
      <c r="AA87" s="123">
        <v>12</v>
      </c>
      <c r="AB87" s="123">
        <v>0</v>
      </c>
      <c r="AC87" s="123">
        <v>26</v>
      </c>
      <c r="AZ87" s="123">
        <v>1</v>
      </c>
      <c r="BA87" s="123">
        <f>IF(AZ87=1,G87,0)</f>
        <v>0</v>
      </c>
      <c r="BB87" s="123">
        <f>IF(AZ87=2,G87,0)</f>
        <v>0</v>
      </c>
      <c r="BC87" s="123">
        <f>IF(AZ87=3,G87,0)</f>
        <v>0</v>
      </c>
      <c r="BD87" s="123">
        <f>IF(AZ87=4,G87,0)</f>
        <v>0</v>
      </c>
      <c r="BE87" s="123">
        <f>IF(AZ87=5,G87,0)</f>
        <v>0</v>
      </c>
      <c r="CZ87" s="123">
        <v>0</v>
      </c>
    </row>
    <row r="88" spans="1:104" x14ac:dyDescent="0.2">
      <c r="A88" s="157"/>
      <c r="B88" s="158"/>
      <c r="C88" s="200" t="s">
        <v>166</v>
      </c>
      <c r="D88" s="199"/>
      <c r="E88" s="159">
        <v>1.1498999999999999</v>
      </c>
      <c r="F88" s="160"/>
      <c r="G88" s="161"/>
      <c r="M88" s="162" t="s">
        <v>166</v>
      </c>
      <c r="O88" s="150"/>
    </row>
    <row r="89" spans="1:104" x14ac:dyDescent="0.2">
      <c r="A89" s="157"/>
      <c r="B89" s="158"/>
      <c r="C89" s="200" t="s">
        <v>167</v>
      </c>
      <c r="D89" s="199"/>
      <c r="E89" s="159">
        <v>1E-4</v>
      </c>
      <c r="F89" s="160"/>
      <c r="G89" s="161"/>
      <c r="M89" s="162" t="s">
        <v>167</v>
      </c>
      <c r="O89" s="150"/>
    </row>
    <row r="90" spans="1:104" ht="22.5" x14ac:dyDescent="0.2">
      <c r="A90" s="151">
        <v>27</v>
      </c>
      <c r="B90" s="152" t="s">
        <v>168</v>
      </c>
      <c r="C90" s="153" t="s">
        <v>169</v>
      </c>
      <c r="D90" s="154" t="s">
        <v>165</v>
      </c>
      <c r="E90" s="155">
        <v>0.04</v>
      </c>
      <c r="F90" s="155">
        <v>0</v>
      </c>
      <c r="G90" s="156">
        <f>E90*F90</f>
        <v>0</v>
      </c>
      <c r="O90" s="150">
        <v>2</v>
      </c>
      <c r="AA90" s="123">
        <v>12</v>
      </c>
      <c r="AB90" s="123">
        <v>0</v>
      </c>
      <c r="AC90" s="123">
        <v>27</v>
      </c>
      <c r="AZ90" s="123">
        <v>1</v>
      </c>
      <c r="BA90" s="123">
        <f>IF(AZ90=1,G90,0)</f>
        <v>0</v>
      </c>
      <c r="BB90" s="123">
        <f>IF(AZ90=2,G90,0)</f>
        <v>0</v>
      </c>
      <c r="BC90" s="123">
        <f>IF(AZ90=3,G90,0)</f>
        <v>0</v>
      </c>
      <c r="BD90" s="123">
        <f>IF(AZ90=4,G90,0)</f>
        <v>0</v>
      </c>
      <c r="BE90" s="123">
        <f>IF(AZ90=5,G90,0)</f>
        <v>0</v>
      </c>
      <c r="CZ90" s="123">
        <v>0</v>
      </c>
    </row>
    <row r="91" spans="1:104" x14ac:dyDescent="0.2">
      <c r="A91" s="157"/>
      <c r="B91" s="158"/>
      <c r="C91" s="200" t="s">
        <v>170</v>
      </c>
      <c r="D91" s="199"/>
      <c r="E91" s="159">
        <v>3.7999999999999999E-2</v>
      </c>
      <c r="F91" s="160"/>
      <c r="G91" s="161"/>
      <c r="M91" s="162" t="s">
        <v>170</v>
      </c>
      <c r="O91" s="150"/>
    </row>
    <row r="92" spans="1:104" x14ac:dyDescent="0.2">
      <c r="A92" s="157"/>
      <c r="B92" s="158"/>
      <c r="C92" s="200" t="s">
        <v>171</v>
      </c>
      <c r="D92" s="199"/>
      <c r="E92" s="159">
        <v>2E-3</v>
      </c>
      <c r="F92" s="160"/>
      <c r="G92" s="161"/>
      <c r="M92" s="162" t="s">
        <v>171</v>
      </c>
      <c r="O92" s="150"/>
    </row>
    <row r="93" spans="1:104" ht="22.5" x14ac:dyDescent="0.2">
      <c r="A93" s="151">
        <v>28</v>
      </c>
      <c r="B93" s="152" t="s">
        <v>172</v>
      </c>
      <c r="C93" s="153" t="s">
        <v>173</v>
      </c>
      <c r="D93" s="154" t="s">
        <v>165</v>
      </c>
      <c r="E93" s="155">
        <v>1.01</v>
      </c>
      <c r="F93" s="155">
        <v>0</v>
      </c>
      <c r="G93" s="156">
        <f>E93*F93</f>
        <v>0</v>
      </c>
      <c r="O93" s="150">
        <v>2</v>
      </c>
      <c r="AA93" s="123">
        <v>12</v>
      </c>
      <c r="AB93" s="123">
        <v>0</v>
      </c>
      <c r="AC93" s="123">
        <v>28</v>
      </c>
      <c r="AZ93" s="123">
        <v>1</v>
      </c>
      <c r="BA93" s="123">
        <f>IF(AZ93=1,G93,0)</f>
        <v>0</v>
      </c>
      <c r="BB93" s="123">
        <f>IF(AZ93=2,G93,0)</f>
        <v>0</v>
      </c>
      <c r="BC93" s="123">
        <f>IF(AZ93=3,G93,0)</f>
        <v>0</v>
      </c>
      <c r="BD93" s="123">
        <f>IF(AZ93=4,G93,0)</f>
        <v>0</v>
      </c>
      <c r="BE93" s="123">
        <f>IF(AZ93=5,G93,0)</f>
        <v>0</v>
      </c>
      <c r="CZ93" s="123">
        <v>0</v>
      </c>
    </row>
    <row r="94" spans="1:104" x14ac:dyDescent="0.2">
      <c r="A94" s="157"/>
      <c r="B94" s="158"/>
      <c r="C94" s="200" t="s">
        <v>174</v>
      </c>
      <c r="D94" s="199"/>
      <c r="E94" s="159">
        <v>1.0065999999999999</v>
      </c>
      <c r="F94" s="160"/>
      <c r="G94" s="161"/>
      <c r="M94" s="162" t="s">
        <v>174</v>
      </c>
      <c r="O94" s="150"/>
    </row>
    <row r="95" spans="1:104" x14ac:dyDescent="0.2">
      <c r="A95" s="157"/>
      <c r="B95" s="158"/>
      <c r="C95" s="200" t="s">
        <v>175</v>
      </c>
      <c r="D95" s="199"/>
      <c r="E95" s="159">
        <v>3.3999999999999998E-3</v>
      </c>
      <c r="F95" s="160"/>
      <c r="G95" s="161"/>
      <c r="M95" s="162" t="s">
        <v>175</v>
      </c>
      <c r="O95" s="150"/>
    </row>
    <row r="96" spans="1:104" x14ac:dyDescent="0.2">
      <c r="A96" s="151">
        <v>29</v>
      </c>
      <c r="B96" s="152" t="s">
        <v>176</v>
      </c>
      <c r="C96" s="153" t="s">
        <v>177</v>
      </c>
      <c r="D96" s="154" t="s">
        <v>74</v>
      </c>
      <c r="E96" s="155">
        <v>16.399999999999999</v>
      </c>
      <c r="F96" s="155">
        <v>0</v>
      </c>
      <c r="G96" s="156">
        <f>E96*F96</f>
        <v>0</v>
      </c>
      <c r="O96" s="150">
        <v>2</v>
      </c>
      <c r="AA96" s="123">
        <v>12</v>
      </c>
      <c r="AB96" s="123">
        <v>0</v>
      </c>
      <c r="AC96" s="123">
        <v>29</v>
      </c>
      <c r="AZ96" s="123">
        <v>1</v>
      </c>
      <c r="BA96" s="123">
        <f>IF(AZ96=1,G96,0)</f>
        <v>0</v>
      </c>
      <c r="BB96" s="123">
        <f>IF(AZ96=2,G96,0)</f>
        <v>0</v>
      </c>
      <c r="BC96" s="123">
        <f>IF(AZ96=3,G96,0)</f>
        <v>0</v>
      </c>
      <c r="BD96" s="123">
        <f>IF(AZ96=4,G96,0)</f>
        <v>0</v>
      </c>
      <c r="BE96" s="123">
        <f>IF(AZ96=5,G96,0)</f>
        <v>0</v>
      </c>
      <c r="CZ96" s="123">
        <v>0</v>
      </c>
    </row>
    <row r="97" spans="1:104" x14ac:dyDescent="0.2">
      <c r="A97" s="157"/>
      <c r="B97" s="158"/>
      <c r="C97" s="200" t="s">
        <v>178</v>
      </c>
      <c r="D97" s="199"/>
      <c r="E97" s="159">
        <v>16.1036</v>
      </c>
      <c r="F97" s="160"/>
      <c r="G97" s="161"/>
      <c r="M97" s="162" t="s">
        <v>178</v>
      </c>
      <c r="O97" s="150"/>
    </row>
    <row r="98" spans="1:104" x14ac:dyDescent="0.2">
      <c r="A98" s="157"/>
      <c r="B98" s="158"/>
      <c r="C98" s="200" t="s">
        <v>179</v>
      </c>
      <c r="D98" s="199"/>
      <c r="E98" s="159">
        <v>0.28349999999999997</v>
      </c>
      <c r="F98" s="160"/>
      <c r="G98" s="161"/>
      <c r="M98" s="162" t="s">
        <v>179</v>
      </c>
      <c r="O98" s="150"/>
    </row>
    <row r="99" spans="1:104" x14ac:dyDescent="0.2">
      <c r="A99" s="157"/>
      <c r="B99" s="158"/>
      <c r="C99" s="200" t="s">
        <v>180</v>
      </c>
      <c r="D99" s="199"/>
      <c r="E99" s="159">
        <v>1.29E-2</v>
      </c>
      <c r="F99" s="160"/>
      <c r="G99" s="161"/>
      <c r="M99" s="162" t="s">
        <v>180</v>
      </c>
      <c r="O99" s="150"/>
    </row>
    <row r="100" spans="1:104" x14ac:dyDescent="0.2">
      <c r="A100" s="151">
        <v>30</v>
      </c>
      <c r="B100" s="152" t="s">
        <v>181</v>
      </c>
      <c r="C100" s="153" t="s">
        <v>182</v>
      </c>
      <c r="D100" s="154" t="s">
        <v>155</v>
      </c>
      <c r="E100" s="155">
        <v>58.2</v>
      </c>
      <c r="F100" s="155">
        <v>0</v>
      </c>
      <c r="G100" s="156">
        <f>E100*F100</f>
        <v>0</v>
      </c>
      <c r="O100" s="150">
        <v>2</v>
      </c>
      <c r="AA100" s="123">
        <v>12</v>
      </c>
      <c r="AB100" s="123">
        <v>0</v>
      </c>
      <c r="AC100" s="123">
        <v>30</v>
      </c>
      <c r="AZ100" s="123">
        <v>1</v>
      </c>
      <c r="BA100" s="123">
        <f>IF(AZ100=1,G100,0)</f>
        <v>0</v>
      </c>
      <c r="BB100" s="123">
        <f>IF(AZ100=2,G100,0)</f>
        <v>0</v>
      </c>
      <c r="BC100" s="123">
        <f>IF(AZ100=3,G100,0)</f>
        <v>0</v>
      </c>
      <c r="BD100" s="123">
        <f>IF(AZ100=4,G100,0)</f>
        <v>0</v>
      </c>
      <c r="BE100" s="123">
        <f>IF(AZ100=5,G100,0)</f>
        <v>0</v>
      </c>
      <c r="CZ100" s="123">
        <v>0</v>
      </c>
    </row>
    <row r="101" spans="1:104" x14ac:dyDescent="0.2">
      <c r="A101" s="157"/>
      <c r="B101" s="158"/>
      <c r="C101" s="200" t="s">
        <v>183</v>
      </c>
      <c r="D101" s="199"/>
      <c r="E101" s="159">
        <v>56.87</v>
      </c>
      <c r="F101" s="160"/>
      <c r="G101" s="161"/>
      <c r="M101" s="162" t="s">
        <v>183</v>
      </c>
      <c r="O101" s="150"/>
    </row>
    <row r="102" spans="1:104" x14ac:dyDescent="0.2">
      <c r="A102" s="157"/>
      <c r="B102" s="158"/>
      <c r="C102" s="200" t="s">
        <v>184</v>
      </c>
      <c r="D102" s="199"/>
      <c r="E102" s="159">
        <v>1.26</v>
      </c>
      <c r="F102" s="160"/>
      <c r="G102" s="161"/>
      <c r="M102" s="162" t="s">
        <v>184</v>
      </c>
      <c r="O102" s="150"/>
    </row>
    <row r="103" spans="1:104" x14ac:dyDescent="0.2">
      <c r="A103" s="157"/>
      <c r="B103" s="158"/>
      <c r="C103" s="200" t="s">
        <v>185</v>
      </c>
      <c r="D103" s="199"/>
      <c r="E103" s="159">
        <v>7.0000000000000007E-2</v>
      </c>
      <c r="F103" s="160"/>
      <c r="G103" s="161"/>
      <c r="M103" s="162" t="s">
        <v>185</v>
      </c>
      <c r="O103" s="150"/>
    </row>
    <row r="104" spans="1:104" x14ac:dyDescent="0.2">
      <c r="A104" s="151">
        <v>31</v>
      </c>
      <c r="B104" s="152" t="s">
        <v>186</v>
      </c>
      <c r="C104" s="153" t="s">
        <v>187</v>
      </c>
      <c r="D104" s="154" t="s">
        <v>155</v>
      </c>
      <c r="E104" s="155">
        <v>58.2</v>
      </c>
      <c r="F104" s="155">
        <v>0</v>
      </c>
      <c r="G104" s="156">
        <f>E104*F104</f>
        <v>0</v>
      </c>
      <c r="O104" s="150">
        <v>2</v>
      </c>
      <c r="AA104" s="123">
        <v>12</v>
      </c>
      <c r="AB104" s="123">
        <v>0</v>
      </c>
      <c r="AC104" s="123">
        <v>31</v>
      </c>
      <c r="AZ104" s="123">
        <v>1</v>
      </c>
      <c r="BA104" s="123">
        <f>IF(AZ104=1,G104,0)</f>
        <v>0</v>
      </c>
      <c r="BB104" s="123">
        <f>IF(AZ104=2,G104,0)</f>
        <v>0</v>
      </c>
      <c r="BC104" s="123">
        <f>IF(AZ104=3,G104,0)</f>
        <v>0</v>
      </c>
      <c r="BD104" s="123">
        <f>IF(AZ104=4,G104,0)</f>
        <v>0</v>
      </c>
      <c r="BE104" s="123">
        <f>IF(AZ104=5,G104,0)</f>
        <v>0</v>
      </c>
      <c r="CZ104" s="123">
        <v>0</v>
      </c>
    </row>
    <row r="105" spans="1:104" x14ac:dyDescent="0.2">
      <c r="A105" s="157"/>
      <c r="B105" s="158"/>
      <c r="C105" s="200" t="s">
        <v>183</v>
      </c>
      <c r="D105" s="199"/>
      <c r="E105" s="159">
        <v>56.87</v>
      </c>
      <c r="F105" s="160"/>
      <c r="G105" s="161"/>
      <c r="M105" s="162" t="s">
        <v>183</v>
      </c>
      <c r="O105" s="150"/>
    </row>
    <row r="106" spans="1:104" x14ac:dyDescent="0.2">
      <c r="A106" s="157"/>
      <c r="B106" s="158"/>
      <c r="C106" s="200" t="s">
        <v>184</v>
      </c>
      <c r="D106" s="199"/>
      <c r="E106" s="159">
        <v>1.26</v>
      </c>
      <c r="F106" s="160"/>
      <c r="G106" s="161"/>
      <c r="M106" s="162" t="s">
        <v>184</v>
      </c>
      <c r="O106" s="150"/>
    </row>
    <row r="107" spans="1:104" x14ac:dyDescent="0.2">
      <c r="A107" s="157"/>
      <c r="B107" s="158"/>
      <c r="C107" s="200" t="s">
        <v>185</v>
      </c>
      <c r="D107" s="199"/>
      <c r="E107" s="159">
        <v>7.0000000000000007E-2</v>
      </c>
      <c r="F107" s="160"/>
      <c r="G107" s="161"/>
      <c r="M107" s="162" t="s">
        <v>185</v>
      </c>
      <c r="O107" s="150"/>
    </row>
    <row r="108" spans="1:104" ht="22.5" x14ac:dyDescent="0.2">
      <c r="A108" s="151">
        <v>32</v>
      </c>
      <c r="B108" s="152" t="s">
        <v>188</v>
      </c>
      <c r="C108" s="153" t="s">
        <v>189</v>
      </c>
      <c r="D108" s="154" t="s">
        <v>74</v>
      </c>
      <c r="E108" s="155">
        <v>1.3</v>
      </c>
      <c r="F108" s="155">
        <v>0</v>
      </c>
      <c r="G108" s="156">
        <f>E108*F108</f>
        <v>0</v>
      </c>
      <c r="O108" s="150">
        <v>2</v>
      </c>
      <c r="AA108" s="123">
        <v>12</v>
      </c>
      <c r="AB108" s="123">
        <v>0</v>
      </c>
      <c r="AC108" s="123">
        <v>32</v>
      </c>
      <c r="AZ108" s="123">
        <v>1</v>
      </c>
      <c r="BA108" s="123">
        <f>IF(AZ108=1,G108,0)</f>
        <v>0</v>
      </c>
      <c r="BB108" s="123">
        <f>IF(AZ108=2,G108,0)</f>
        <v>0</v>
      </c>
      <c r="BC108" s="123">
        <f>IF(AZ108=3,G108,0)</f>
        <v>0</v>
      </c>
      <c r="BD108" s="123">
        <f>IF(AZ108=4,G108,0)</f>
        <v>0</v>
      </c>
      <c r="BE108" s="123">
        <f>IF(AZ108=5,G108,0)</f>
        <v>0</v>
      </c>
      <c r="CZ108" s="123">
        <v>0</v>
      </c>
    </row>
    <row r="109" spans="1:104" x14ac:dyDescent="0.2">
      <c r="A109" s="157"/>
      <c r="B109" s="158"/>
      <c r="C109" s="200" t="s">
        <v>190</v>
      </c>
      <c r="D109" s="199"/>
      <c r="E109" s="159">
        <v>1.26</v>
      </c>
      <c r="F109" s="160"/>
      <c r="G109" s="161"/>
      <c r="M109" s="162" t="s">
        <v>190</v>
      </c>
      <c r="O109" s="150"/>
    </row>
    <row r="110" spans="1:104" x14ac:dyDescent="0.2">
      <c r="A110" s="157"/>
      <c r="B110" s="158"/>
      <c r="C110" s="200" t="s">
        <v>191</v>
      </c>
      <c r="D110" s="199"/>
      <c r="E110" s="159">
        <v>0.04</v>
      </c>
      <c r="F110" s="160"/>
      <c r="G110" s="161"/>
      <c r="M110" s="162" t="s">
        <v>191</v>
      </c>
      <c r="O110" s="150"/>
    </row>
    <row r="111" spans="1:104" x14ac:dyDescent="0.2">
      <c r="A111" s="151">
        <v>33</v>
      </c>
      <c r="B111" s="152" t="s">
        <v>192</v>
      </c>
      <c r="C111" s="153" t="s">
        <v>193</v>
      </c>
      <c r="D111" s="154" t="s">
        <v>155</v>
      </c>
      <c r="E111" s="155">
        <v>1.6</v>
      </c>
      <c r="F111" s="155">
        <v>0</v>
      </c>
      <c r="G111" s="156">
        <f>E111*F111</f>
        <v>0</v>
      </c>
      <c r="O111" s="150">
        <v>2</v>
      </c>
      <c r="AA111" s="123">
        <v>12</v>
      </c>
      <c r="AB111" s="123">
        <v>0</v>
      </c>
      <c r="AC111" s="123">
        <v>33</v>
      </c>
      <c r="AZ111" s="123">
        <v>1</v>
      </c>
      <c r="BA111" s="123">
        <f>IF(AZ111=1,G111,0)</f>
        <v>0</v>
      </c>
      <c r="BB111" s="123">
        <f>IF(AZ111=2,G111,0)</f>
        <v>0</v>
      </c>
      <c r="BC111" s="123">
        <f>IF(AZ111=3,G111,0)</f>
        <v>0</v>
      </c>
      <c r="BD111" s="123">
        <f>IF(AZ111=4,G111,0)</f>
        <v>0</v>
      </c>
      <c r="BE111" s="123">
        <f>IF(AZ111=5,G111,0)</f>
        <v>0</v>
      </c>
      <c r="CZ111" s="123">
        <v>0</v>
      </c>
    </row>
    <row r="112" spans="1:104" x14ac:dyDescent="0.2">
      <c r="A112" s="157"/>
      <c r="B112" s="158"/>
      <c r="C112" s="200" t="s">
        <v>194</v>
      </c>
      <c r="D112" s="199"/>
      <c r="E112" s="159">
        <v>1.55</v>
      </c>
      <c r="F112" s="160"/>
      <c r="G112" s="161"/>
      <c r="M112" s="162" t="s">
        <v>194</v>
      </c>
      <c r="O112" s="150"/>
    </row>
    <row r="113" spans="1:104" x14ac:dyDescent="0.2">
      <c r="A113" s="157"/>
      <c r="B113" s="158"/>
      <c r="C113" s="200" t="s">
        <v>195</v>
      </c>
      <c r="D113" s="199"/>
      <c r="E113" s="159">
        <v>0.05</v>
      </c>
      <c r="F113" s="160"/>
      <c r="G113" s="161"/>
      <c r="M113" s="162" t="s">
        <v>195</v>
      </c>
      <c r="O113" s="150"/>
    </row>
    <row r="114" spans="1:104" x14ac:dyDescent="0.2">
      <c r="A114" s="151">
        <v>34</v>
      </c>
      <c r="B114" s="152" t="s">
        <v>196</v>
      </c>
      <c r="C114" s="153" t="s">
        <v>197</v>
      </c>
      <c r="D114" s="154" t="s">
        <v>155</v>
      </c>
      <c r="E114" s="155">
        <v>1.6</v>
      </c>
      <c r="F114" s="155">
        <v>0</v>
      </c>
      <c r="G114" s="156">
        <f>E114*F114</f>
        <v>0</v>
      </c>
      <c r="O114" s="150">
        <v>2</v>
      </c>
      <c r="AA114" s="123">
        <v>12</v>
      </c>
      <c r="AB114" s="123">
        <v>0</v>
      </c>
      <c r="AC114" s="123">
        <v>34</v>
      </c>
      <c r="AZ114" s="123">
        <v>1</v>
      </c>
      <c r="BA114" s="123">
        <f>IF(AZ114=1,G114,0)</f>
        <v>0</v>
      </c>
      <c r="BB114" s="123">
        <f>IF(AZ114=2,G114,0)</f>
        <v>0</v>
      </c>
      <c r="BC114" s="123">
        <f>IF(AZ114=3,G114,0)</f>
        <v>0</v>
      </c>
      <c r="BD114" s="123">
        <f>IF(AZ114=4,G114,0)</f>
        <v>0</v>
      </c>
      <c r="BE114" s="123">
        <f>IF(AZ114=5,G114,0)</f>
        <v>0</v>
      </c>
      <c r="CZ114" s="123">
        <v>0</v>
      </c>
    </row>
    <row r="115" spans="1:104" x14ac:dyDescent="0.2">
      <c r="A115" s="157"/>
      <c r="B115" s="158"/>
      <c r="C115" s="200" t="s">
        <v>194</v>
      </c>
      <c r="D115" s="199"/>
      <c r="E115" s="159">
        <v>1.55</v>
      </c>
      <c r="F115" s="160"/>
      <c r="G115" s="161"/>
      <c r="M115" s="162" t="s">
        <v>194</v>
      </c>
      <c r="O115" s="150"/>
    </row>
    <row r="116" spans="1:104" x14ac:dyDescent="0.2">
      <c r="A116" s="157"/>
      <c r="B116" s="158"/>
      <c r="C116" s="200" t="s">
        <v>195</v>
      </c>
      <c r="D116" s="199"/>
      <c r="E116" s="159">
        <v>0.05</v>
      </c>
      <c r="F116" s="160"/>
      <c r="G116" s="161"/>
      <c r="M116" s="162" t="s">
        <v>195</v>
      </c>
      <c r="O116" s="150"/>
    </row>
    <row r="117" spans="1:104" x14ac:dyDescent="0.2">
      <c r="A117" s="163"/>
      <c r="B117" s="164" t="s">
        <v>69</v>
      </c>
      <c r="C117" s="165" t="str">
        <f>CONCATENATE(B47," ",C47)</f>
        <v>2 Základy a zvláštní zakládání</v>
      </c>
      <c r="D117" s="163"/>
      <c r="E117" s="166"/>
      <c r="F117" s="166"/>
      <c r="G117" s="167">
        <f>SUM(G47:G116)</f>
        <v>0</v>
      </c>
      <c r="O117" s="150">
        <v>4</v>
      </c>
      <c r="BA117" s="168">
        <f>SUM(BA47:BA116)</f>
        <v>0</v>
      </c>
      <c r="BB117" s="168">
        <f>SUM(BB47:BB116)</f>
        <v>0</v>
      </c>
      <c r="BC117" s="168">
        <f>SUM(BC47:BC116)</f>
        <v>0</v>
      </c>
      <c r="BD117" s="168">
        <f>SUM(BD47:BD116)</f>
        <v>0</v>
      </c>
      <c r="BE117" s="168">
        <f>SUM(BE47:BE116)</f>
        <v>0</v>
      </c>
    </row>
    <row r="118" spans="1:104" x14ac:dyDescent="0.2">
      <c r="A118" s="143" t="s">
        <v>65</v>
      </c>
      <c r="B118" s="144" t="s">
        <v>198</v>
      </c>
      <c r="C118" s="145" t="s">
        <v>199</v>
      </c>
      <c r="D118" s="146"/>
      <c r="E118" s="147"/>
      <c r="F118" s="147"/>
      <c r="G118" s="148"/>
      <c r="H118" s="149"/>
      <c r="I118" s="149"/>
      <c r="O118" s="150">
        <v>1</v>
      </c>
    </row>
    <row r="119" spans="1:104" ht="22.5" x14ac:dyDescent="0.2">
      <c r="A119" s="151">
        <v>35</v>
      </c>
      <c r="B119" s="152" t="s">
        <v>200</v>
      </c>
      <c r="C119" s="153" t="s">
        <v>201</v>
      </c>
      <c r="D119" s="154" t="s">
        <v>155</v>
      </c>
      <c r="E119" s="155">
        <v>31.5</v>
      </c>
      <c r="F119" s="155">
        <v>0</v>
      </c>
      <c r="G119" s="156">
        <f>E119*F119</f>
        <v>0</v>
      </c>
      <c r="O119" s="150">
        <v>2</v>
      </c>
      <c r="AA119" s="123">
        <v>12</v>
      </c>
      <c r="AB119" s="123">
        <v>0</v>
      </c>
      <c r="AC119" s="123">
        <v>35</v>
      </c>
      <c r="AZ119" s="123">
        <v>1</v>
      </c>
      <c r="BA119" s="123">
        <f>IF(AZ119=1,G119,0)</f>
        <v>0</v>
      </c>
      <c r="BB119" s="123">
        <f>IF(AZ119=2,G119,0)</f>
        <v>0</v>
      </c>
      <c r="BC119" s="123">
        <f>IF(AZ119=3,G119,0)</f>
        <v>0</v>
      </c>
      <c r="BD119" s="123">
        <f>IF(AZ119=4,G119,0)</f>
        <v>0</v>
      </c>
      <c r="BE119" s="123">
        <f>IF(AZ119=5,G119,0)</f>
        <v>0</v>
      </c>
      <c r="CZ119" s="123">
        <v>0</v>
      </c>
    </row>
    <row r="120" spans="1:104" x14ac:dyDescent="0.2">
      <c r="A120" s="157"/>
      <c r="B120" s="158"/>
      <c r="C120" s="200" t="s">
        <v>202</v>
      </c>
      <c r="D120" s="199"/>
      <c r="E120" s="159">
        <v>8.1750000000000007</v>
      </c>
      <c r="F120" s="160"/>
      <c r="G120" s="161"/>
      <c r="M120" s="162" t="s">
        <v>202</v>
      </c>
      <c r="O120" s="150"/>
    </row>
    <row r="121" spans="1:104" x14ac:dyDescent="0.2">
      <c r="A121" s="157"/>
      <c r="B121" s="158"/>
      <c r="C121" s="200" t="s">
        <v>203</v>
      </c>
      <c r="D121" s="199"/>
      <c r="E121" s="159">
        <v>9.4303000000000008</v>
      </c>
      <c r="F121" s="160"/>
      <c r="G121" s="161"/>
      <c r="M121" s="162" t="s">
        <v>203</v>
      </c>
      <c r="O121" s="150"/>
    </row>
    <row r="122" spans="1:104" x14ac:dyDescent="0.2">
      <c r="A122" s="157"/>
      <c r="B122" s="158"/>
      <c r="C122" s="200" t="s">
        <v>204</v>
      </c>
      <c r="D122" s="199"/>
      <c r="E122" s="159">
        <v>13.86</v>
      </c>
      <c r="F122" s="160"/>
      <c r="G122" s="161"/>
      <c r="M122" s="162" t="s">
        <v>204</v>
      </c>
      <c r="O122" s="150"/>
    </row>
    <row r="123" spans="1:104" x14ac:dyDescent="0.2">
      <c r="A123" s="157"/>
      <c r="B123" s="158"/>
      <c r="C123" s="200" t="s">
        <v>205</v>
      </c>
      <c r="D123" s="199"/>
      <c r="E123" s="159">
        <v>3.4799999999999998E-2</v>
      </c>
      <c r="F123" s="160"/>
      <c r="G123" s="161"/>
      <c r="M123" s="162" t="s">
        <v>205</v>
      </c>
      <c r="O123" s="150"/>
    </row>
    <row r="124" spans="1:104" ht="22.5" x14ac:dyDescent="0.2">
      <c r="A124" s="151">
        <v>36</v>
      </c>
      <c r="B124" s="152" t="s">
        <v>206</v>
      </c>
      <c r="C124" s="153" t="s">
        <v>207</v>
      </c>
      <c r="D124" s="154" t="s">
        <v>155</v>
      </c>
      <c r="E124" s="155">
        <v>75.5</v>
      </c>
      <c r="F124" s="155">
        <v>0</v>
      </c>
      <c r="G124" s="156">
        <f>E124*F124</f>
        <v>0</v>
      </c>
      <c r="O124" s="150">
        <v>2</v>
      </c>
      <c r="AA124" s="123">
        <v>12</v>
      </c>
      <c r="AB124" s="123">
        <v>0</v>
      </c>
      <c r="AC124" s="123">
        <v>36</v>
      </c>
      <c r="AZ124" s="123">
        <v>1</v>
      </c>
      <c r="BA124" s="123">
        <f>IF(AZ124=1,G124,0)</f>
        <v>0</v>
      </c>
      <c r="BB124" s="123">
        <f>IF(AZ124=2,G124,0)</f>
        <v>0</v>
      </c>
      <c r="BC124" s="123">
        <f>IF(AZ124=3,G124,0)</f>
        <v>0</v>
      </c>
      <c r="BD124" s="123">
        <f>IF(AZ124=4,G124,0)</f>
        <v>0</v>
      </c>
      <c r="BE124" s="123">
        <f>IF(AZ124=5,G124,0)</f>
        <v>0</v>
      </c>
      <c r="CZ124" s="123">
        <v>0</v>
      </c>
    </row>
    <row r="125" spans="1:104" x14ac:dyDescent="0.2">
      <c r="A125" s="157"/>
      <c r="B125" s="158"/>
      <c r="C125" s="200" t="s">
        <v>208</v>
      </c>
      <c r="D125" s="199"/>
      <c r="E125" s="159">
        <v>82.151499999999999</v>
      </c>
      <c r="F125" s="160"/>
      <c r="G125" s="161"/>
      <c r="M125" s="162" t="s">
        <v>208</v>
      </c>
      <c r="O125" s="150"/>
    </row>
    <row r="126" spans="1:104" x14ac:dyDescent="0.2">
      <c r="A126" s="157"/>
      <c r="B126" s="158"/>
      <c r="C126" s="200" t="s">
        <v>209</v>
      </c>
      <c r="D126" s="199"/>
      <c r="E126" s="159">
        <v>-4.5</v>
      </c>
      <c r="F126" s="160"/>
      <c r="G126" s="161"/>
      <c r="M126" s="162" t="s">
        <v>209</v>
      </c>
      <c r="O126" s="150"/>
    </row>
    <row r="127" spans="1:104" x14ac:dyDescent="0.2">
      <c r="A127" s="157"/>
      <c r="B127" s="158"/>
      <c r="C127" s="200" t="s">
        <v>210</v>
      </c>
      <c r="D127" s="199"/>
      <c r="E127" s="159">
        <v>-0.5625</v>
      </c>
      <c r="F127" s="160"/>
      <c r="G127" s="161"/>
      <c r="M127" s="162" t="s">
        <v>210</v>
      </c>
      <c r="O127" s="150"/>
    </row>
    <row r="128" spans="1:104" x14ac:dyDescent="0.2">
      <c r="A128" s="157"/>
      <c r="B128" s="158"/>
      <c r="C128" s="200" t="s">
        <v>211</v>
      </c>
      <c r="D128" s="199"/>
      <c r="E128" s="159">
        <v>-0.75</v>
      </c>
      <c r="F128" s="160"/>
      <c r="G128" s="161"/>
      <c r="M128" s="162" t="s">
        <v>211</v>
      </c>
      <c r="O128" s="150"/>
    </row>
    <row r="129" spans="1:104" x14ac:dyDescent="0.2">
      <c r="A129" s="157"/>
      <c r="B129" s="158"/>
      <c r="C129" s="200" t="s">
        <v>212</v>
      </c>
      <c r="D129" s="199"/>
      <c r="E129" s="159">
        <v>-0.9</v>
      </c>
      <c r="F129" s="160"/>
      <c r="G129" s="161"/>
      <c r="M129" s="162" t="s">
        <v>212</v>
      </c>
      <c r="O129" s="150"/>
    </row>
    <row r="130" spans="1:104" x14ac:dyDescent="0.2">
      <c r="A130" s="157"/>
      <c r="B130" s="158"/>
      <c r="C130" s="200" t="s">
        <v>213</v>
      </c>
      <c r="D130" s="199"/>
      <c r="E130" s="159">
        <v>6.0999999999999999E-2</v>
      </c>
      <c r="F130" s="160"/>
      <c r="G130" s="161"/>
      <c r="M130" s="162" t="s">
        <v>213</v>
      </c>
      <c r="O130" s="150"/>
    </row>
    <row r="131" spans="1:104" ht="22.5" x14ac:dyDescent="0.2">
      <c r="A131" s="151">
        <v>37</v>
      </c>
      <c r="B131" s="152" t="s">
        <v>214</v>
      </c>
      <c r="C131" s="153" t="s">
        <v>215</v>
      </c>
      <c r="D131" s="154" t="s">
        <v>216</v>
      </c>
      <c r="E131" s="155">
        <v>3</v>
      </c>
      <c r="F131" s="155">
        <v>0</v>
      </c>
      <c r="G131" s="156">
        <f>E131*F131</f>
        <v>0</v>
      </c>
      <c r="O131" s="150">
        <v>2</v>
      </c>
      <c r="AA131" s="123">
        <v>12</v>
      </c>
      <c r="AB131" s="123">
        <v>0</v>
      </c>
      <c r="AC131" s="123">
        <v>37</v>
      </c>
      <c r="AZ131" s="123">
        <v>1</v>
      </c>
      <c r="BA131" s="123">
        <f>IF(AZ131=1,G131,0)</f>
        <v>0</v>
      </c>
      <c r="BB131" s="123">
        <f>IF(AZ131=2,G131,0)</f>
        <v>0</v>
      </c>
      <c r="BC131" s="123">
        <f>IF(AZ131=3,G131,0)</f>
        <v>0</v>
      </c>
      <c r="BD131" s="123">
        <f>IF(AZ131=4,G131,0)</f>
        <v>0</v>
      </c>
      <c r="BE131" s="123">
        <f>IF(AZ131=5,G131,0)</f>
        <v>0</v>
      </c>
      <c r="CZ131" s="123">
        <v>0</v>
      </c>
    </row>
    <row r="132" spans="1:104" x14ac:dyDescent="0.2">
      <c r="A132" s="157"/>
      <c r="B132" s="158"/>
      <c r="C132" s="200">
        <v>3</v>
      </c>
      <c r="D132" s="199"/>
      <c r="E132" s="159">
        <v>3</v>
      </c>
      <c r="F132" s="160"/>
      <c r="G132" s="161"/>
      <c r="M132" s="162">
        <v>3</v>
      </c>
      <c r="O132" s="150"/>
    </row>
    <row r="133" spans="1:104" ht="22.5" x14ac:dyDescent="0.2">
      <c r="A133" s="151">
        <v>38</v>
      </c>
      <c r="B133" s="152" t="s">
        <v>217</v>
      </c>
      <c r="C133" s="153" t="s">
        <v>218</v>
      </c>
      <c r="D133" s="154" t="s">
        <v>216</v>
      </c>
      <c r="E133" s="155">
        <v>14</v>
      </c>
      <c r="F133" s="155">
        <v>0</v>
      </c>
      <c r="G133" s="156">
        <f>E133*F133</f>
        <v>0</v>
      </c>
      <c r="O133" s="150">
        <v>2</v>
      </c>
      <c r="AA133" s="123">
        <v>12</v>
      </c>
      <c r="AB133" s="123">
        <v>0</v>
      </c>
      <c r="AC133" s="123">
        <v>38</v>
      </c>
      <c r="AZ133" s="123">
        <v>1</v>
      </c>
      <c r="BA133" s="123">
        <f>IF(AZ133=1,G133,0)</f>
        <v>0</v>
      </c>
      <c r="BB133" s="123">
        <f>IF(AZ133=2,G133,0)</f>
        <v>0</v>
      </c>
      <c r="BC133" s="123">
        <f>IF(AZ133=3,G133,0)</f>
        <v>0</v>
      </c>
      <c r="BD133" s="123">
        <f>IF(AZ133=4,G133,0)</f>
        <v>0</v>
      </c>
      <c r="BE133" s="123">
        <f>IF(AZ133=5,G133,0)</f>
        <v>0</v>
      </c>
      <c r="CZ133" s="123">
        <v>0</v>
      </c>
    </row>
    <row r="134" spans="1:104" x14ac:dyDescent="0.2">
      <c r="A134" s="157"/>
      <c r="B134" s="158"/>
      <c r="C134" s="200">
        <v>14</v>
      </c>
      <c r="D134" s="199"/>
      <c r="E134" s="159">
        <v>14</v>
      </c>
      <c r="F134" s="160"/>
      <c r="G134" s="161"/>
      <c r="M134" s="162">
        <v>14</v>
      </c>
      <c r="O134" s="150"/>
    </row>
    <row r="135" spans="1:104" ht="22.5" x14ac:dyDescent="0.2">
      <c r="A135" s="151">
        <v>39</v>
      </c>
      <c r="B135" s="152" t="s">
        <v>219</v>
      </c>
      <c r="C135" s="153" t="s">
        <v>220</v>
      </c>
      <c r="D135" s="154" t="s">
        <v>216</v>
      </c>
      <c r="E135" s="155">
        <v>4</v>
      </c>
      <c r="F135" s="155">
        <v>0</v>
      </c>
      <c r="G135" s="156">
        <f>E135*F135</f>
        <v>0</v>
      </c>
      <c r="O135" s="150">
        <v>2</v>
      </c>
      <c r="AA135" s="123">
        <v>12</v>
      </c>
      <c r="AB135" s="123">
        <v>0</v>
      </c>
      <c r="AC135" s="123">
        <v>39</v>
      </c>
      <c r="AZ135" s="123">
        <v>1</v>
      </c>
      <c r="BA135" s="123">
        <f>IF(AZ135=1,G135,0)</f>
        <v>0</v>
      </c>
      <c r="BB135" s="123">
        <f>IF(AZ135=2,G135,0)</f>
        <v>0</v>
      </c>
      <c r="BC135" s="123">
        <f>IF(AZ135=3,G135,0)</f>
        <v>0</v>
      </c>
      <c r="BD135" s="123">
        <f>IF(AZ135=4,G135,0)</f>
        <v>0</v>
      </c>
      <c r="BE135" s="123">
        <f>IF(AZ135=5,G135,0)</f>
        <v>0</v>
      </c>
      <c r="CZ135" s="123">
        <v>0</v>
      </c>
    </row>
    <row r="136" spans="1:104" x14ac:dyDescent="0.2">
      <c r="A136" s="157"/>
      <c r="B136" s="158"/>
      <c r="C136" s="200">
        <v>4</v>
      </c>
      <c r="D136" s="199"/>
      <c r="E136" s="159">
        <v>4</v>
      </c>
      <c r="F136" s="160"/>
      <c r="G136" s="161"/>
      <c r="M136" s="162">
        <v>4</v>
      </c>
      <c r="O136" s="150"/>
    </row>
    <row r="137" spans="1:104" ht="22.5" x14ac:dyDescent="0.2">
      <c r="A137" s="151">
        <v>40</v>
      </c>
      <c r="B137" s="152" t="s">
        <v>221</v>
      </c>
      <c r="C137" s="153" t="s">
        <v>222</v>
      </c>
      <c r="D137" s="154" t="s">
        <v>216</v>
      </c>
      <c r="E137" s="155">
        <v>12</v>
      </c>
      <c r="F137" s="155">
        <v>0</v>
      </c>
      <c r="G137" s="156">
        <f>E137*F137</f>
        <v>0</v>
      </c>
      <c r="O137" s="150">
        <v>2</v>
      </c>
      <c r="AA137" s="123">
        <v>12</v>
      </c>
      <c r="AB137" s="123">
        <v>0</v>
      </c>
      <c r="AC137" s="123">
        <v>40</v>
      </c>
      <c r="AZ137" s="123">
        <v>1</v>
      </c>
      <c r="BA137" s="123">
        <f>IF(AZ137=1,G137,0)</f>
        <v>0</v>
      </c>
      <c r="BB137" s="123">
        <f>IF(AZ137=2,G137,0)</f>
        <v>0</v>
      </c>
      <c r="BC137" s="123">
        <f>IF(AZ137=3,G137,0)</f>
        <v>0</v>
      </c>
      <c r="BD137" s="123">
        <f>IF(AZ137=4,G137,0)</f>
        <v>0</v>
      </c>
      <c r="BE137" s="123">
        <f>IF(AZ137=5,G137,0)</f>
        <v>0</v>
      </c>
      <c r="CZ137" s="123">
        <v>0</v>
      </c>
    </row>
    <row r="138" spans="1:104" x14ac:dyDescent="0.2">
      <c r="A138" s="157"/>
      <c r="B138" s="158"/>
      <c r="C138" s="200">
        <v>12</v>
      </c>
      <c r="D138" s="199"/>
      <c r="E138" s="159">
        <v>12</v>
      </c>
      <c r="F138" s="160"/>
      <c r="G138" s="161"/>
      <c r="M138" s="162">
        <v>12</v>
      </c>
      <c r="O138" s="150"/>
    </row>
    <row r="139" spans="1:104" ht="22.5" x14ac:dyDescent="0.2">
      <c r="A139" s="151">
        <v>41</v>
      </c>
      <c r="B139" s="152" t="s">
        <v>223</v>
      </c>
      <c r="C139" s="153" t="s">
        <v>224</v>
      </c>
      <c r="D139" s="154" t="s">
        <v>74</v>
      </c>
      <c r="E139" s="155">
        <v>45.3</v>
      </c>
      <c r="F139" s="155">
        <v>0</v>
      </c>
      <c r="G139" s="156">
        <f>E139*F139</f>
        <v>0</v>
      </c>
      <c r="O139" s="150">
        <v>2</v>
      </c>
      <c r="AA139" s="123">
        <v>12</v>
      </c>
      <c r="AB139" s="123">
        <v>0</v>
      </c>
      <c r="AC139" s="123">
        <v>41</v>
      </c>
      <c r="AZ139" s="123">
        <v>1</v>
      </c>
      <c r="BA139" s="123">
        <f>IF(AZ139=1,G139,0)</f>
        <v>0</v>
      </c>
      <c r="BB139" s="123">
        <f>IF(AZ139=2,G139,0)</f>
        <v>0</v>
      </c>
      <c r="BC139" s="123">
        <f>IF(AZ139=3,G139,0)</f>
        <v>0</v>
      </c>
      <c r="BD139" s="123">
        <f>IF(AZ139=4,G139,0)</f>
        <v>0</v>
      </c>
      <c r="BE139" s="123">
        <f>IF(AZ139=5,G139,0)</f>
        <v>0</v>
      </c>
      <c r="CZ139" s="123">
        <v>0</v>
      </c>
    </row>
    <row r="140" spans="1:104" x14ac:dyDescent="0.2">
      <c r="A140" s="157"/>
      <c r="B140" s="158"/>
      <c r="C140" s="200" t="s">
        <v>225</v>
      </c>
      <c r="D140" s="199"/>
      <c r="E140" s="159">
        <v>37.668599999999998</v>
      </c>
      <c r="F140" s="160"/>
      <c r="G140" s="161"/>
      <c r="M140" s="162" t="s">
        <v>225</v>
      </c>
      <c r="O140" s="150"/>
    </row>
    <row r="141" spans="1:104" x14ac:dyDescent="0.2">
      <c r="A141" s="157"/>
      <c r="B141" s="158"/>
      <c r="C141" s="200" t="s">
        <v>226</v>
      </c>
      <c r="D141" s="199"/>
      <c r="E141" s="159">
        <v>7.5598000000000001</v>
      </c>
      <c r="F141" s="160"/>
      <c r="G141" s="161"/>
      <c r="M141" s="162" t="s">
        <v>226</v>
      </c>
      <c r="O141" s="150"/>
    </row>
    <row r="142" spans="1:104" x14ac:dyDescent="0.2">
      <c r="A142" s="157"/>
      <c r="B142" s="158"/>
      <c r="C142" s="200" t="s">
        <v>227</v>
      </c>
      <c r="D142" s="199"/>
      <c r="E142" s="159">
        <v>7.1599999999999997E-2</v>
      </c>
      <c r="F142" s="160"/>
      <c r="G142" s="161"/>
      <c r="M142" s="162" t="s">
        <v>227</v>
      </c>
      <c r="O142" s="150"/>
    </row>
    <row r="143" spans="1:104" x14ac:dyDescent="0.2">
      <c r="A143" s="151">
        <v>42</v>
      </c>
      <c r="B143" s="152" t="s">
        <v>228</v>
      </c>
      <c r="C143" s="153" t="s">
        <v>229</v>
      </c>
      <c r="D143" s="154" t="s">
        <v>74</v>
      </c>
      <c r="E143" s="155">
        <v>1.4</v>
      </c>
      <c r="F143" s="155">
        <v>0</v>
      </c>
      <c r="G143" s="156">
        <f>E143*F143</f>
        <v>0</v>
      </c>
      <c r="O143" s="150">
        <v>2</v>
      </c>
      <c r="AA143" s="123">
        <v>12</v>
      </c>
      <c r="AB143" s="123">
        <v>0</v>
      </c>
      <c r="AC143" s="123">
        <v>42</v>
      </c>
      <c r="AZ143" s="123">
        <v>1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0</v>
      </c>
    </row>
    <row r="144" spans="1:104" x14ac:dyDescent="0.2">
      <c r="A144" s="157"/>
      <c r="B144" s="158"/>
      <c r="C144" s="200" t="s">
        <v>230</v>
      </c>
      <c r="D144" s="199"/>
      <c r="E144" s="159">
        <v>0.72799999999999998</v>
      </c>
      <c r="F144" s="160"/>
      <c r="G144" s="161"/>
      <c r="M144" s="162" t="s">
        <v>230</v>
      </c>
      <c r="O144" s="150"/>
    </row>
    <row r="145" spans="1:104" x14ac:dyDescent="0.2">
      <c r="A145" s="157"/>
      <c r="B145" s="158"/>
      <c r="C145" s="200" t="s">
        <v>231</v>
      </c>
      <c r="D145" s="199"/>
      <c r="E145" s="159">
        <v>0.28000000000000003</v>
      </c>
      <c r="F145" s="160"/>
      <c r="G145" s="161"/>
      <c r="M145" s="162" t="s">
        <v>231</v>
      </c>
      <c r="O145" s="150"/>
    </row>
    <row r="146" spans="1:104" x14ac:dyDescent="0.2">
      <c r="A146" s="157"/>
      <c r="B146" s="158"/>
      <c r="C146" s="200" t="s">
        <v>232</v>
      </c>
      <c r="D146" s="199"/>
      <c r="E146" s="159">
        <v>0.112</v>
      </c>
      <c r="F146" s="160"/>
      <c r="G146" s="161"/>
      <c r="M146" s="162" t="s">
        <v>232</v>
      </c>
      <c r="O146" s="150"/>
    </row>
    <row r="147" spans="1:104" x14ac:dyDescent="0.2">
      <c r="A147" s="157"/>
      <c r="B147" s="158"/>
      <c r="C147" s="200" t="s">
        <v>233</v>
      </c>
      <c r="D147" s="199"/>
      <c r="E147" s="159">
        <v>0.20300000000000001</v>
      </c>
      <c r="F147" s="160"/>
      <c r="G147" s="161"/>
      <c r="M147" s="162" t="s">
        <v>233</v>
      </c>
      <c r="O147" s="150"/>
    </row>
    <row r="148" spans="1:104" x14ac:dyDescent="0.2">
      <c r="A148" s="157"/>
      <c r="B148" s="158"/>
      <c r="C148" s="200" t="s">
        <v>234</v>
      </c>
      <c r="D148" s="199"/>
      <c r="E148" s="159">
        <v>7.6999999999999999E-2</v>
      </c>
      <c r="F148" s="160"/>
      <c r="G148" s="161"/>
      <c r="M148" s="162" t="s">
        <v>234</v>
      </c>
      <c r="O148" s="150"/>
    </row>
    <row r="149" spans="1:104" x14ac:dyDescent="0.2">
      <c r="A149" s="151">
        <v>43</v>
      </c>
      <c r="B149" s="152" t="s">
        <v>235</v>
      </c>
      <c r="C149" s="153" t="s">
        <v>236</v>
      </c>
      <c r="D149" s="154" t="s">
        <v>237</v>
      </c>
      <c r="E149" s="155">
        <v>1</v>
      </c>
      <c r="F149" s="155">
        <v>0</v>
      </c>
      <c r="G149" s="156">
        <f>E149*F149</f>
        <v>0</v>
      </c>
      <c r="O149" s="150">
        <v>2</v>
      </c>
      <c r="AA149" s="123">
        <v>12</v>
      </c>
      <c r="AB149" s="123">
        <v>0</v>
      </c>
      <c r="AC149" s="123">
        <v>43</v>
      </c>
      <c r="AZ149" s="123">
        <v>1</v>
      </c>
      <c r="BA149" s="123">
        <f>IF(AZ149=1,G149,0)</f>
        <v>0</v>
      </c>
      <c r="BB149" s="123">
        <f>IF(AZ149=2,G149,0)</f>
        <v>0</v>
      </c>
      <c r="BC149" s="123">
        <f>IF(AZ149=3,G149,0)</f>
        <v>0</v>
      </c>
      <c r="BD149" s="123">
        <f>IF(AZ149=4,G149,0)</f>
        <v>0</v>
      </c>
      <c r="BE149" s="123">
        <f>IF(AZ149=5,G149,0)</f>
        <v>0</v>
      </c>
      <c r="CZ149" s="123">
        <v>0</v>
      </c>
    </row>
    <row r="150" spans="1:104" x14ac:dyDescent="0.2">
      <c r="A150" s="157"/>
      <c r="B150" s="158"/>
      <c r="C150" s="200">
        <v>1</v>
      </c>
      <c r="D150" s="199"/>
      <c r="E150" s="159">
        <v>1</v>
      </c>
      <c r="F150" s="160"/>
      <c r="G150" s="161"/>
      <c r="M150" s="162">
        <v>1</v>
      </c>
      <c r="O150" s="150"/>
    </row>
    <row r="151" spans="1:104" x14ac:dyDescent="0.2">
      <c r="A151" s="151">
        <v>44</v>
      </c>
      <c r="B151" s="152" t="s">
        <v>238</v>
      </c>
      <c r="C151" s="153" t="s">
        <v>239</v>
      </c>
      <c r="D151" s="154" t="s">
        <v>240</v>
      </c>
      <c r="E151" s="155">
        <v>36.1</v>
      </c>
      <c r="F151" s="155">
        <v>0</v>
      </c>
      <c r="G151" s="156">
        <f>E151*F151</f>
        <v>0</v>
      </c>
      <c r="O151" s="150">
        <v>2</v>
      </c>
      <c r="AA151" s="123">
        <v>12</v>
      </c>
      <c r="AB151" s="123">
        <v>0</v>
      </c>
      <c r="AC151" s="123">
        <v>44</v>
      </c>
      <c r="AZ151" s="123">
        <v>1</v>
      </c>
      <c r="BA151" s="123">
        <f>IF(AZ151=1,G151,0)</f>
        <v>0</v>
      </c>
      <c r="BB151" s="123">
        <f>IF(AZ151=2,G151,0)</f>
        <v>0</v>
      </c>
      <c r="BC151" s="123">
        <f>IF(AZ151=3,G151,0)</f>
        <v>0</v>
      </c>
      <c r="BD151" s="123">
        <f>IF(AZ151=4,G151,0)</f>
        <v>0</v>
      </c>
      <c r="BE151" s="123">
        <f>IF(AZ151=5,G151,0)</f>
        <v>0</v>
      </c>
      <c r="CZ151" s="123">
        <v>0</v>
      </c>
    </row>
    <row r="152" spans="1:104" x14ac:dyDescent="0.2">
      <c r="A152" s="157"/>
      <c r="B152" s="158"/>
      <c r="C152" s="200" t="s">
        <v>241</v>
      </c>
      <c r="D152" s="199"/>
      <c r="E152" s="159">
        <v>36.08</v>
      </c>
      <c r="F152" s="160"/>
      <c r="G152" s="161"/>
      <c r="M152" s="162" t="s">
        <v>241</v>
      </c>
      <c r="O152" s="150"/>
    </row>
    <row r="153" spans="1:104" x14ac:dyDescent="0.2">
      <c r="A153" s="157"/>
      <c r="B153" s="158"/>
      <c r="C153" s="200" t="s">
        <v>160</v>
      </c>
      <c r="D153" s="199"/>
      <c r="E153" s="159">
        <v>0.02</v>
      </c>
      <c r="F153" s="160"/>
      <c r="G153" s="161"/>
      <c r="M153" s="162" t="s">
        <v>160</v>
      </c>
      <c r="O153" s="150"/>
    </row>
    <row r="154" spans="1:104" ht="22.5" x14ac:dyDescent="0.2">
      <c r="A154" s="151">
        <v>45</v>
      </c>
      <c r="B154" s="152" t="s">
        <v>242</v>
      </c>
      <c r="C154" s="153" t="s">
        <v>243</v>
      </c>
      <c r="D154" s="154" t="s">
        <v>155</v>
      </c>
      <c r="E154" s="155">
        <v>395.2</v>
      </c>
      <c r="F154" s="155">
        <v>0</v>
      </c>
      <c r="G154" s="156">
        <f>E154*F154</f>
        <v>0</v>
      </c>
      <c r="O154" s="150">
        <v>2</v>
      </c>
      <c r="AA154" s="123">
        <v>12</v>
      </c>
      <c r="AB154" s="123">
        <v>0</v>
      </c>
      <c r="AC154" s="123">
        <v>45</v>
      </c>
      <c r="AZ154" s="123">
        <v>1</v>
      </c>
      <c r="BA154" s="123">
        <f>IF(AZ154=1,G154,0)</f>
        <v>0</v>
      </c>
      <c r="BB154" s="123">
        <f>IF(AZ154=2,G154,0)</f>
        <v>0</v>
      </c>
      <c r="BC154" s="123">
        <f>IF(AZ154=3,G154,0)</f>
        <v>0</v>
      </c>
      <c r="BD154" s="123">
        <f>IF(AZ154=4,G154,0)</f>
        <v>0</v>
      </c>
      <c r="BE154" s="123">
        <f>IF(AZ154=5,G154,0)</f>
        <v>0</v>
      </c>
      <c r="CZ154" s="123">
        <v>0</v>
      </c>
    </row>
    <row r="155" spans="1:104" x14ac:dyDescent="0.2">
      <c r="A155" s="157"/>
      <c r="B155" s="158"/>
      <c r="C155" s="200" t="s">
        <v>244</v>
      </c>
      <c r="D155" s="199"/>
      <c r="E155" s="159">
        <v>346.72</v>
      </c>
      <c r="F155" s="160"/>
      <c r="G155" s="161"/>
      <c r="M155" s="162" t="s">
        <v>244</v>
      </c>
      <c r="O155" s="150"/>
    </row>
    <row r="156" spans="1:104" x14ac:dyDescent="0.2">
      <c r="A156" s="157"/>
      <c r="B156" s="158"/>
      <c r="C156" s="200" t="s">
        <v>245</v>
      </c>
      <c r="D156" s="199"/>
      <c r="E156" s="159">
        <v>48.4</v>
      </c>
      <c r="F156" s="160"/>
      <c r="G156" s="161"/>
      <c r="M156" s="162" t="s">
        <v>245</v>
      </c>
      <c r="O156" s="150"/>
    </row>
    <row r="157" spans="1:104" x14ac:dyDescent="0.2">
      <c r="A157" s="157"/>
      <c r="B157" s="158"/>
      <c r="C157" s="200" t="s">
        <v>246</v>
      </c>
      <c r="D157" s="199"/>
      <c r="E157" s="159">
        <v>0.08</v>
      </c>
      <c r="F157" s="160"/>
      <c r="G157" s="161"/>
      <c r="M157" s="162" t="s">
        <v>246</v>
      </c>
      <c r="O157" s="150"/>
    </row>
    <row r="158" spans="1:104" x14ac:dyDescent="0.2">
      <c r="A158" s="151">
        <v>46</v>
      </c>
      <c r="B158" s="152" t="s">
        <v>247</v>
      </c>
      <c r="C158" s="153" t="s">
        <v>248</v>
      </c>
      <c r="D158" s="154" t="s">
        <v>155</v>
      </c>
      <c r="E158" s="155">
        <v>10.1</v>
      </c>
      <c r="F158" s="155">
        <v>0</v>
      </c>
      <c r="G158" s="156">
        <f>E158*F158</f>
        <v>0</v>
      </c>
      <c r="O158" s="150">
        <v>2</v>
      </c>
      <c r="AA158" s="123">
        <v>12</v>
      </c>
      <c r="AB158" s="123">
        <v>0</v>
      </c>
      <c r="AC158" s="123">
        <v>46</v>
      </c>
      <c r="AZ158" s="123">
        <v>1</v>
      </c>
      <c r="BA158" s="123">
        <f>IF(AZ158=1,G158,0)</f>
        <v>0</v>
      </c>
      <c r="BB158" s="123">
        <f>IF(AZ158=2,G158,0)</f>
        <v>0</v>
      </c>
      <c r="BC158" s="123">
        <f>IF(AZ158=3,G158,0)</f>
        <v>0</v>
      </c>
      <c r="BD158" s="123">
        <f>IF(AZ158=4,G158,0)</f>
        <v>0</v>
      </c>
      <c r="BE158" s="123">
        <f>IF(AZ158=5,G158,0)</f>
        <v>0</v>
      </c>
      <c r="CZ158" s="123">
        <v>0</v>
      </c>
    </row>
    <row r="159" spans="1:104" x14ac:dyDescent="0.2">
      <c r="A159" s="157"/>
      <c r="B159" s="158"/>
      <c r="C159" s="200" t="s">
        <v>249</v>
      </c>
      <c r="D159" s="199"/>
      <c r="E159" s="159">
        <v>3.6</v>
      </c>
      <c r="F159" s="160"/>
      <c r="G159" s="161"/>
      <c r="M159" s="162" t="s">
        <v>249</v>
      </c>
      <c r="O159" s="150"/>
    </row>
    <row r="160" spans="1:104" x14ac:dyDescent="0.2">
      <c r="A160" s="157"/>
      <c r="B160" s="158"/>
      <c r="C160" s="200" t="s">
        <v>250</v>
      </c>
      <c r="D160" s="199"/>
      <c r="E160" s="159">
        <v>1.8</v>
      </c>
      <c r="F160" s="160"/>
      <c r="G160" s="161"/>
      <c r="M160" s="162" t="s">
        <v>250</v>
      </c>
      <c r="O160" s="150"/>
    </row>
    <row r="161" spans="1:104" x14ac:dyDescent="0.2">
      <c r="A161" s="157"/>
      <c r="B161" s="158"/>
      <c r="C161" s="200" t="s">
        <v>251</v>
      </c>
      <c r="D161" s="199"/>
      <c r="E161" s="159">
        <v>2.4</v>
      </c>
      <c r="F161" s="160"/>
      <c r="G161" s="161"/>
      <c r="M161" s="162" t="s">
        <v>251</v>
      </c>
      <c r="O161" s="150"/>
    </row>
    <row r="162" spans="1:104" x14ac:dyDescent="0.2">
      <c r="A162" s="157"/>
      <c r="B162" s="158"/>
      <c r="C162" s="200" t="s">
        <v>252</v>
      </c>
      <c r="D162" s="199"/>
      <c r="E162" s="159">
        <v>2.2709999999999999</v>
      </c>
      <c r="F162" s="160"/>
      <c r="G162" s="161"/>
      <c r="M162" s="162" t="s">
        <v>252</v>
      </c>
      <c r="O162" s="150"/>
    </row>
    <row r="163" spans="1:104" x14ac:dyDescent="0.2">
      <c r="A163" s="157"/>
      <c r="B163" s="158"/>
      <c r="C163" s="200" t="s">
        <v>253</v>
      </c>
      <c r="D163" s="199"/>
      <c r="E163" s="159">
        <v>2.9000000000000001E-2</v>
      </c>
      <c r="F163" s="160"/>
      <c r="G163" s="161"/>
      <c r="M163" s="162" t="s">
        <v>253</v>
      </c>
      <c r="O163" s="150"/>
    </row>
    <row r="164" spans="1:104" x14ac:dyDescent="0.2">
      <c r="A164" s="151">
        <v>47</v>
      </c>
      <c r="B164" s="152" t="s">
        <v>254</v>
      </c>
      <c r="C164" s="153" t="s">
        <v>255</v>
      </c>
      <c r="D164" s="154" t="s">
        <v>155</v>
      </c>
      <c r="E164" s="155">
        <v>0.3</v>
      </c>
      <c r="F164" s="155">
        <v>0</v>
      </c>
      <c r="G164" s="156">
        <f>E164*F164</f>
        <v>0</v>
      </c>
      <c r="O164" s="150">
        <v>2</v>
      </c>
      <c r="AA164" s="123">
        <v>12</v>
      </c>
      <c r="AB164" s="123">
        <v>0</v>
      </c>
      <c r="AC164" s="123">
        <v>47</v>
      </c>
      <c r="AZ164" s="123">
        <v>1</v>
      </c>
      <c r="BA164" s="123">
        <f>IF(AZ164=1,G164,0)</f>
        <v>0</v>
      </c>
      <c r="BB164" s="123">
        <f>IF(AZ164=2,G164,0)</f>
        <v>0</v>
      </c>
      <c r="BC164" s="123">
        <f>IF(AZ164=3,G164,0)</f>
        <v>0</v>
      </c>
      <c r="BD164" s="123">
        <f>IF(AZ164=4,G164,0)</f>
        <v>0</v>
      </c>
      <c r="BE164" s="123">
        <f>IF(AZ164=5,G164,0)</f>
        <v>0</v>
      </c>
      <c r="CZ164" s="123">
        <v>0</v>
      </c>
    </row>
    <row r="165" spans="1:104" x14ac:dyDescent="0.2">
      <c r="A165" s="157"/>
      <c r="B165" s="158"/>
      <c r="C165" s="200" t="s">
        <v>256</v>
      </c>
      <c r="D165" s="199"/>
      <c r="E165" s="159">
        <v>0.26</v>
      </c>
      <c r="F165" s="160"/>
      <c r="G165" s="161"/>
      <c r="M165" s="162" t="s">
        <v>256</v>
      </c>
      <c r="O165" s="150"/>
    </row>
    <row r="166" spans="1:104" x14ac:dyDescent="0.2">
      <c r="A166" s="157"/>
      <c r="B166" s="158"/>
      <c r="C166" s="200" t="s">
        <v>191</v>
      </c>
      <c r="D166" s="199"/>
      <c r="E166" s="159">
        <v>0.04</v>
      </c>
      <c r="F166" s="160"/>
      <c r="G166" s="161"/>
      <c r="M166" s="162" t="s">
        <v>191</v>
      </c>
      <c r="O166" s="150"/>
    </row>
    <row r="167" spans="1:104" x14ac:dyDescent="0.2">
      <c r="A167" s="151">
        <v>48</v>
      </c>
      <c r="B167" s="152" t="s">
        <v>257</v>
      </c>
      <c r="C167" s="153" t="s">
        <v>258</v>
      </c>
      <c r="D167" s="154" t="s">
        <v>155</v>
      </c>
      <c r="E167" s="155">
        <v>395.2</v>
      </c>
      <c r="F167" s="155">
        <v>0</v>
      </c>
      <c r="G167" s="156">
        <f>E167*F167</f>
        <v>0</v>
      </c>
      <c r="O167" s="150">
        <v>2</v>
      </c>
      <c r="AA167" s="123">
        <v>12</v>
      </c>
      <c r="AB167" s="123">
        <v>0</v>
      </c>
      <c r="AC167" s="123">
        <v>48</v>
      </c>
      <c r="AZ167" s="123">
        <v>1</v>
      </c>
      <c r="BA167" s="123">
        <f>IF(AZ167=1,G167,0)</f>
        <v>0</v>
      </c>
      <c r="BB167" s="123">
        <f>IF(AZ167=2,G167,0)</f>
        <v>0</v>
      </c>
      <c r="BC167" s="123">
        <f>IF(AZ167=3,G167,0)</f>
        <v>0</v>
      </c>
      <c r="BD167" s="123">
        <f>IF(AZ167=4,G167,0)</f>
        <v>0</v>
      </c>
      <c r="BE167" s="123">
        <f>IF(AZ167=5,G167,0)</f>
        <v>0</v>
      </c>
      <c r="CZ167" s="123">
        <v>0</v>
      </c>
    </row>
    <row r="168" spans="1:104" x14ac:dyDescent="0.2">
      <c r="A168" s="157"/>
      <c r="B168" s="158"/>
      <c r="C168" s="200" t="s">
        <v>244</v>
      </c>
      <c r="D168" s="199"/>
      <c r="E168" s="159">
        <v>346.72</v>
      </c>
      <c r="F168" s="160"/>
      <c r="G168" s="161"/>
      <c r="M168" s="162" t="s">
        <v>244</v>
      </c>
      <c r="O168" s="150"/>
    </row>
    <row r="169" spans="1:104" x14ac:dyDescent="0.2">
      <c r="A169" s="157"/>
      <c r="B169" s="158"/>
      <c r="C169" s="200" t="s">
        <v>245</v>
      </c>
      <c r="D169" s="199"/>
      <c r="E169" s="159">
        <v>48.4</v>
      </c>
      <c r="F169" s="160"/>
      <c r="G169" s="161"/>
      <c r="M169" s="162" t="s">
        <v>245</v>
      </c>
      <c r="O169" s="150"/>
    </row>
    <row r="170" spans="1:104" x14ac:dyDescent="0.2">
      <c r="A170" s="157"/>
      <c r="B170" s="158"/>
      <c r="C170" s="200" t="s">
        <v>246</v>
      </c>
      <c r="D170" s="199"/>
      <c r="E170" s="159">
        <v>0.08</v>
      </c>
      <c r="F170" s="160"/>
      <c r="G170" s="161"/>
      <c r="M170" s="162" t="s">
        <v>246</v>
      </c>
      <c r="O170" s="150"/>
    </row>
    <row r="171" spans="1:104" x14ac:dyDescent="0.2">
      <c r="A171" s="151">
        <v>49</v>
      </c>
      <c r="B171" s="152" t="s">
        <v>259</v>
      </c>
      <c r="C171" s="153" t="s">
        <v>260</v>
      </c>
      <c r="D171" s="154" t="s">
        <v>155</v>
      </c>
      <c r="E171" s="155">
        <v>10.1</v>
      </c>
      <c r="F171" s="155">
        <v>0</v>
      </c>
      <c r="G171" s="156">
        <f>E171*F171</f>
        <v>0</v>
      </c>
      <c r="O171" s="150">
        <v>2</v>
      </c>
      <c r="AA171" s="123">
        <v>12</v>
      </c>
      <c r="AB171" s="123">
        <v>0</v>
      </c>
      <c r="AC171" s="123">
        <v>49</v>
      </c>
      <c r="AZ171" s="123">
        <v>1</v>
      </c>
      <c r="BA171" s="123">
        <f>IF(AZ171=1,G171,0)</f>
        <v>0</v>
      </c>
      <c r="BB171" s="123">
        <f>IF(AZ171=2,G171,0)</f>
        <v>0</v>
      </c>
      <c r="BC171" s="123">
        <f>IF(AZ171=3,G171,0)</f>
        <v>0</v>
      </c>
      <c r="BD171" s="123">
        <f>IF(AZ171=4,G171,0)</f>
        <v>0</v>
      </c>
      <c r="BE171" s="123">
        <f>IF(AZ171=5,G171,0)</f>
        <v>0</v>
      </c>
      <c r="CZ171" s="123">
        <v>0</v>
      </c>
    </row>
    <row r="172" spans="1:104" x14ac:dyDescent="0.2">
      <c r="A172" s="157"/>
      <c r="B172" s="158"/>
      <c r="C172" s="200" t="s">
        <v>249</v>
      </c>
      <c r="D172" s="199"/>
      <c r="E172" s="159">
        <v>3.6</v>
      </c>
      <c r="F172" s="160"/>
      <c r="G172" s="161"/>
      <c r="M172" s="162" t="s">
        <v>249</v>
      </c>
      <c r="O172" s="150"/>
    </row>
    <row r="173" spans="1:104" x14ac:dyDescent="0.2">
      <c r="A173" s="157"/>
      <c r="B173" s="158"/>
      <c r="C173" s="200" t="s">
        <v>250</v>
      </c>
      <c r="D173" s="199"/>
      <c r="E173" s="159">
        <v>1.8</v>
      </c>
      <c r="F173" s="160"/>
      <c r="G173" s="161"/>
      <c r="M173" s="162" t="s">
        <v>250</v>
      </c>
      <c r="O173" s="150"/>
    </row>
    <row r="174" spans="1:104" x14ac:dyDescent="0.2">
      <c r="A174" s="157"/>
      <c r="B174" s="158"/>
      <c r="C174" s="200" t="s">
        <v>251</v>
      </c>
      <c r="D174" s="199"/>
      <c r="E174" s="159">
        <v>2.4</v>
      </c>
      <c r="F174" s="160"/>
      <c r="G174" s="161"/>
      <c r="M174" s="162" t="s">
        <v>251</v>
      </c>
      <c r="O174" s="150"/>
    </row>
    <row r="175" spans="1:104" x14ac:dyDescent="0.2">
      <c r="A175" s="157"/>
      <c r="B175" s="158"/>
      <c r="C175" s="200" t="s">
        <v>252</v>
      </c>
      <c r="D175" s="199"/>
      <c r="E175" s="159">
        <v>2.2709999999999999</v>
      </c>
      <c r="F175" s="160"/>
      <c r="G175" s="161"/>
      <c r="M175" s="162" t="s">
        <v>252</v>
      </c>
      <c r="O175" s="150"/>
    </row>
    <row r="176" spans="1:104" x14ac:dyDescent="0.2">
      <c r="A176" s="157"/>
      <c r="B176" s="158"/>
      <c r="C176" s="200" t="s">
        <v>253</v>
      </c>
      <c r="D176" s="199"/>
      <c r="E176" s="159">
        <v>2.9000000000000001E-2</v>
      </c>
      <c r="F176" s="160"/>
      <c r="G176" s="161"/>
      <c r="M176" s="162" t="s">
        <v>253</v>
      </c>
      <c r="O176" s="150"/>
    </row>
    <row r="177" spans="1:104" x14ac:dyDescent="0.2">
      <c r="A177" s="151">
        <v>50</v>
      </c>
      <c r="B177" s="152" t="s">
        <v>261</v>
      </c>
      <c r="C177" s="153" t="s">
        <v>262</v>
      </c>
      <c r="D177" s="154" t="s">
        <v>165</v>
      </c>
      <c r="E177" s="155">
        <v>1.56</v>
      </c>
      <c r="F177" s="155">
        <v>0</v>
      </c>
      <c r="G177" s="156">
        <f>E177*F177</f>
        <v>0</v>
      </c>
      <c r="O177" s="150">
        <v>2</v>
      </c>
      <c r="AA177" s="123">
        <v>12</v>
      </c>
      <c r="AB177" s="123">
        <v>0</v>
      </c>
      <c r="AC177" s="123">
        <v>50</v>
      </c>
      <c r="AZ177" s="123">
        <v>1</v>
      </c>
      <c r="BA177" s="123">
        <f>IF(AZ177=1,G177,0)</f>
        <v>0</v>
      </c>
      <c r="BB177" s="123">
        <f>IF(AZ177=2,G177,0)</f>
        <v>0</v>
      </c>
      <c r="BC177" s="123">
        <f>IF(AZ177=3,G177,0)</f>
        <v>0</v>
      </c>
      <c r="BD177" s="123">
        <f>IF(AZ177=4,G177,0)</f>
        <v>0</v>
      </c>
      <c r="BE177" s="123">
        <f>IF(AZ177=5,G177,0)</f>
        <v>0</v>
      </c>
      <c r="CZ177" s="123">
        <v>0</v>
      </c>
    </row>
    <row r="178" spans="1:104" x14ac:dyDescent="0.2">
      <c r="A178" s="157"/>
      <c r="B178" s="158"/>
      <c r="C178" s="200" t="s">
        <v>263</v>
      </c>
      <c r="D178" s="199"/>
      <c r="E178" s="159">
        <v>1.5579000000000001</v>
      </c>
      <c r="F178" s="160"/>
      <c r="G178" s="161"/>
      <c r="M178" s="162" t="s">
        <v>263</v>
      </c>
      <c r="O178" s="150"/>
    </row>
    <row r="179" spans="1:104" x14ac:dyDescent="0.2">
      <c r="A179" s="157"/>
      <c r="B179" s="158"/>
      <c r="C179" s="200" t="s">
        <v>264</v>
      </c>
      <c r="D179" s="199"/>
      <c r="E179" s="159">
        <v>2.0999999999999999E-3</v>
      </c>
      <c r="F179" s="160"/>
      <c r="G179" s="161"/>
      <c r="M179" s="162" t="s">
        <v>264</v>
      </c>
      <c r="O179" s="150"/>
    </row>
    <row r="180" spans="1:104" ht="22.5" x14ac:dyDescent="0.2">
      <c r="A180" s="151">
        <v>51</v>
      </c>
      <c r="B180" s="152" t="s">
        <v>265</v>
      </c>
      <c r="C180" s="153" t="s">
        <v>266</v>
      </c>
      <c r="D180" s="154" t="s">
        <v>165</v>
      </c>
      <c r="E180" s="155">
        <v>2.74</v>
      </c>
      <c r="F180" s="155">
        <v>0</v>
      </c>
      <c r="G180" s="156">
        <f>E180*F180</f>
        <v>0</v>
      </c>
      <c r="O180" s="150">
        <v>2</v>
      </c>
      <c r="AA180" s="123">
        <v>12</v>
      </c>
      <c r="AB180" s="123">
        <v>0</v>
      </c>
      <c r="AC180" s="123">
        <v>51</v>
      </c>
      <c r="AZ180" s="123">
        <v>1</v>
      </c>
      <c r="BA180" s="123">
        <f>IF(AZ180=1,G180,0)</f>
        <v>0</v>
      </c>
      <c r="BB180" s="123">
        <f>IF(AZ180=2,G180,0)</f>
        <v>0</v>
      </c>
      <c r="BC180" s="123">
        <f>IF(AZ180=3,G180,0)</f>
        <v>0</v>
      </c>
      <c r="BD180" s="123">
        <f>IF(AZ180=4,G180,0)</f>
        <v>0</v>
      </c>
      <c r="BE180" s="123">
        <f>IF(AZ180=5,G180,0)</f>
        <v>0</v>
      </c>
      <c r="CZ180" s="123">
        <v>0</v>
      </c>
    </row>
    <row r="181" spans="1:104" x14ac:dyDescent="0.2">
      <c r="A181" s="157"/>
      <c r="B181" s="158"/>
      <c r="C181" s="200" t="s">
        <v>267</v>
      </c>
      <c r="D181" s="199"/>
      <c r="E181" s="159">
        <v>0.66710000000000003</v>
      </c>
      <c r="F181" s="160"/>
      <c r="G181" s="161"/>
      <c r="M181" s="162" t="s">
        <v>267</v>
      </c>
      <c r="O181" s="150"/>
    </row>
    <row r="182" spans="1:104" x14ac:dyDescent="0.2">
      <c r="A182" s="157"/>
      <c r="B182" s="158"/>
      <c r="C182" s="200" t="s">
        <v>268</v>
      </c>
      <c r="D182" s="199"/>
      <c r="E182" s="159">
        <v>0.66710000000000003</v>
      </c>
      <c r="F182" s="160"/>
      <c r="G182" s="161"/>
      <c r="M182" s="162" t="s">
        <v>268</v>
      </c>
      <c r="O182" s="150"/>
    </row>
    <row r="183" spans="1:104" x14ac:dyDescent="0.2">
      <c r="A183" s="157"/>
      <c r="B183" s="158"/>
      <c r="C183" s="200" t="s">
        <v>269</v>
      </c>
      <c r="D183" s="199"/>
      <c r="E183" s="159">
        <v>0.46850000000000003</v>
      </c>
      <c r="F183" s="160"/>
      <c r="G183" s="161"/>
      <c r="M183" s="162" t="s">
        <v>269</v>
      </c>
      <c r="O183" s="150"/>
    </row>
    <row r="184" spans="1:104" x14ac:dyDescent="0.2">
      <c r="A184" s="157"/>
      <c r="B184" s="158"/>
      <c r="C184" s="200" t="s">
        <v>270</v>
      </c>
      <c r="D184" s="199"/>
      <c r="E184" s="159">
        <v>0.45910000000000001</v>
      </c>
      <c r="F184" s="160"/>
      <c r="G184" s="161"/>
      <c r="M184" s="162" t="s">
        <v>270</v>
      </c>
      <c r="O184" s="150"/>
    </row>
    <row r="185" spans="1:104" x14ac:dyDescent="0.2">
      <c r="A185" s="157"/>
      <c r="B185" s="158"/>
      <c r="C185" s="200" t="s">
        <v>271</v>
      </c>
      <c r="D185" s="199"/>
      <c r="E185" s="159">
        <v>0.46850000000000003</v>
      </c>
      <c r="F185" s="160"/>
      <c r="G185" s="161"/>
      <c r="M185" s="162" t="s">
        <v>271</v>
      </c>
      <c r="O185" s="150"/>
    </row>
    <row r="186" spans="1:104" x14ac:dyDescent="0.2">
      <c r="A186" s="157"/>
      <c r="B186" s="158"/>
      <c r="C186" s="200" t="s">
        <v>272</v>
      </c>
      <c r="D186" s="199"/>
      <c r="E186" s="159">
        <v>9.7999999999999997E-3</v>
      </c>
      <c r="F186" s="160"/>
      <c r="G186" s="161"/>
      <c r="M186" s="162" t="s">
        <v>272</v>
      </c>
      <c r="O186" s="150"/>
    </row>
    <row r="187" spans="1:104" ht="22.5" x14ac:dyDescent="0.2">
      <c r="A187" s="151">
        <v>52</v>
      </c>
      <c r="B187" s="152" t="s">
        <v>273</v>
      </c>
      <c r="C187" s="153" t="s">
        <v>274</v>
      </c>
      <c r="D187" s="154" t="s">
        <v>155</v>
      </c>
      <c r="E187" s="155">
        <v>25.3</v>
      </c>
      <c r="F187" s="155">
        <v>0</v>
      </c>
      <c r="G187" s="156">
        <f>E187*F187</f>
        <v>0</v>
      </c>
      <c r="O187" s="150">
        <v>2</v>
      </c>
      <c r="AA187" s="123">
        <v>12</v>
      </c>
      <c r="AB187" s="123">
        <v>0</v>
      </c>
      <c r="AC187" s="123">
        <v>52</v>
      </c>
      <c r="AZ187" s="123">
        <v>1</v>
      </c>
      <c r="BA187" s="123">
        <f>IF(AZ187=1,G187,0)</f>
        <v>0</v>
      </c>
      <c r="BB187" s="123">
        <f>IF(AZ187=2,G187,0)</f>
        <v>0</v>
      </c>
      <c r="BC187" s="123">
        <f>IF(AZ187=3,G187,0)</f>
        <v>0</v>
      </c>
      <c r="BD187" s="123">
        <f>IF(AZ187=4,G187,0)</f>
        <v>0</v>
      </c>
      <c r="BE187" s="123">
        <f>IF(AZ187=5,G187,0)</f>
        <v>0</v>
      </c>
      <c r="CZ187" s="123">
        <v>0</v>
      </c>
    </row>
    <row r="188" spans="1:104" x14ac:dyDescent="0.2">
      <c r="A188" s="157"/>
      <c r="B188" s="158"/>
      <c r="C188" s="200" t="s">
        <v>275</v>
      </c>
      <c r="D188" s="199"/>
      <c r="E188" s="159">
        <v>31.476299999999998</v>
      </c>
      <c r="F188" s="160"/>
      <c r="G188" s="161"/>
      <c r="M188" s="162" t="s">
        <v>275</v>
      </c>
      <c r="O188" s="150"/>
    </row>
    <row r="189" spans="1:104" x14ac:dyDescent="0.2">
      <c r="A189" s="157"/>
      <c r="B189" s="158"/>
      <c r="C189" s="200" t="s">
        <v>276</v>
      </c>
      <c r="D189" s="199"/>
      <c r="E189" s="159">
        <v>-4.2699999999999996</v>
      </c>
      <c r="F189" s="160"/>
      <c r="G189" s="161"/>
      <c r="M189" s="162" t="s">
        <v>276</v>
      </c>
      <c r="O189" s="150"/>
    </row>
    <row r="190" spans="1:104" x14ac:dyDescent="0.2">
      <c r="A190" s="157"/>
      <c r="B190" s="158"/>
      <c r="C190" s="200" t="s">
        <v>277</v>
      </c>
      <c r="D190" s="199"/>
      <c r="E190" s="159">
        <v>-1.9215</v>
      </c>
      <c r="F190" s="160"/>
      <c r="G190" s="161"/>
      <c r="M190" s="162" t="s">
        <v>277</v>
      </c>
      <c r="O190" s="150"/>
    </row>
    <row r="191" spans="1:104" x14ac:dyDescent="0.2">
      <c r="A191" s="157"/>
      <c r="B191" s="158"/>
      <c r="C191" s="200" t="s">
        <v>278</v>
      </c>
      <c r="D191" s="199"/>
      <c r="E191" s="159">
        <v>1.52E-2</v>
      </c>
      <c r="F191" s="160"/>
      <c r="G191" s="161"/>
      <c r="M191" s="162" t="s">
        <v>278</v>
      </c>
      <c r="O191" s="150"/>
    </row>
    <row r="192" spans="1:104" x14ac:dyDescent="0.2">
      <c r="A192" s="163"/>
      <c r="B192" s="164" t="s">
        <v>69</v>
      </c>
      <c r="C192" s="165" t="str">
        <f>CONCATENATE(B118," ",C118)</f>
        <v>3 Svislé a kompletní konstrukce</v>
      </c>
      <c r="D192" s="163"/>
      <c r="E192" s="166"/>
      <c r="F192" s="166"/>
      <c r="G192" s="167">
        <f>SUM(G118:G191)</f>
        <v>0</v>
      </c>
      <c r="O192" s="150">
        <v>4</v>
      </c>
      <c r="BA192" s="168">
        <f>SUM(BA118:BA191)</f>
        <v>0</v>
      </c>
      <c r="BB192" s="168">
        <f>SUM(BB118:BB191)</f>
        <v>0</v>
      </c>
      <c r="BC192" s="168">
        <f>SUM(BC118:BC191)</f>
        <v>0</v>
      </c>
      <c r="BD192" s="168">
        <f>SUM(BD118:BD191)</f>
        <v>0</v>
      </c>
      <c r="BE192" s="168">
        <f>SUM(BE118:BE191)</f>
        <v>0</v>
      </c>
    </row>
    <row r="193" spans="1:104" x14ac:dyDescent="0.2">
      <c r="A193" s="143" t="s">
        <v>65</v>
      </c>
      <c r="B193" s="144" t="s">
        <v>279</v>
      </c>
      <c r="C193" s="145" t="s">
        <v>280</v>
      </c>
      <c r="D193" s="146"/>
      <c r="E193" s="147"/>
      <c r="F193" s="147"/>
      <c r="G193" s="148"/>
      <c r="H193" s="149"/>
      <c r="I193" s="149"/>
      <c r="O193" s="150">
        <v>1</v>
      </c>
    </row>
    <row r="194" spans="1:104" ht="22.5" x14ac:dyDescent="0.2">
      <c r="A194" s="151">
        <v>53</v>
      </c>
      <c r="B194" s="152" t="s">
        <v>281</v>
      </c>
      <c r="C194" s="153" t="s">
        <v>282</v>
      </c>
      <c r="D194" s="154" t="s">
        <v>216</v>
      </c>
      <c r="E194" s="155">
        <v>13</v>
      </c>
      <c r="F194" s="155">
        <v>0</v>
      </c>
      <c r="G194" s="156">
        <f>E194*F194</f>
        <v>0</v>
      </c>
      <c r="O194" s="150">
        <v>2</v>
      </c>
      <c r="AA194" s="123">
        <v>12</v>
      </c>
      <c r="AB194" s="123">
        <v>0</v>
      </c>
      <c r="AC194" s="123">
        <v>53</v>
      </c>
      <c r="AZ194" s="123">
        <v>1</v>
      </c>
      <c r="BA194" s="123">
        <f>IF(AZ194=1,G194,0)</f>
        <v>0</v>
      </c>
      <c r="BB194" s="123">
        <f>IF(AZ194=2,G194,0)</f>
        <v>0</v>
      </c>
      <c r="BC194" s="123">
        <f>IF(AZ194=3,G194,0)</f>
        <v>0</v>
      </c>
      <c r="BD194" s="123">
        <f>IF(AZ194=4,G194,0)</f>
        <v>0</v>
      </c>
      <c r="BE194" s="123">
        <f>IF(AZ194=5,G194,0)</f>
        <v>0</v>
      </c>
      <c r="CZ194" s="123">
        <v>0</v>
      </c>
    </row>
    <row r="195" spans="1:104" x14ac:dyDescent="0.2">
      <c r="A195" s="157"/>
      <c r="B195" s="158"/>
      <c r="C195" s="200">
        <v>13</v>
      </c>
      <c r="D195" s="199"/>
      <c r="E195" s="159">
        <v>13</v>
      </c>
      <c r="F195" s="160"/>
      <c r="G195" s="161"/>
      <c r="M195" s="162">
        <v>13</v>
      </c>
      <c r="O195" s="150"/>
    </row>
    <row r="196" spans="1:104" x14ac:dyDescent="0.2">
      <c r="A196" s="151">
        <v>54</v>
      </c>
      <c r="B196" s="152" t="s">
        <v>283</v>
      </c>
      <c r="C196" s="153" t="s">
        <v>284</v>
      </c>
      <c r="D196" s="154" t="s">
        <v>74</v>
      </c>
      <c r="E196" s="155">
        <v>2.1</v>
      </c>
      <c r="F196" s="155">
        <v>0</v>
      </c>
      <c r="G196" s="156">
        <f>E196*F196</f>
        <v>0</v>
      </c>
      <c r="O196" s="150">
        <v>2</v>
      </c>
      <c r="AA196" s="123">
        <v>12</v>
      </c>
      <c r="AB196" s="123">
        <v>0</v>
      </c>
      <c r="AC196" s="123">
        <v>54</v>
      </c>
      <c r="AZ196" s="123">
        <v>1</v>
      </c>
      <c r="BA196" s="123">
        <f>IF(AZ196=1,G196,0)</f>
        <v>0</v>
      </c>
      <c r="BB196" s="123">
        <f>IF(AZ196=2,G196,0)</f>
        <v>0</v>
      </c>
      <c r="BC196" s="123">
        <f>IF(AZ196=3,G196,0)</f>
        <v>0</v>
      </c>
      <c r="BD196" s="123">
        <f>IF(AZ196=4,G196,0)</f>
        <v>0</v>
      </c>
      <c r="BE196" s="123">
        <f>IF(AZ196=5,G196,0)</f>
        <v>0</v>
      </c>
      <c r="CZ196" s="123">
        <v>0</v>
      </c>
    </row>
    <row r="197" spans="1:104" x14ac:dyDescent="0.2">
      <c r="A197" s="157"/>
      <c r="B197" s="158"/>
      <c r="C197" s="200" t="s">
        <v>285</v>
      </c>
      <c r="D197" s="199"/>
      <c r="E197" s="159">
        <v>1.6793</v>
      </c>
      <c r="F197" s="160"/>
      <c r="G197" s="161"/>
      <c r="M197" s="162" t="s">
        <v>285</v>
      </c>
      <c r="O197" s="150"/>
    </row>
    <row r="198" spans="1:104" x14ac:dyDescent="0.2">
      <c r="A198" s="157"/>
      <c r="B198" s="158"/>
      <c r="C198" s="200" t="s">
        <v>286</v>
      </c>
      <c r="D198" s="199"/>
      <c r="E198" s="159">
        <v>0.34649999999999997</v>
      </c>
      <c r="F198" s="160"/>
      <c r="G198" s="161"/>
      <c r="M198" s="162" t="s">
        <v>286</v>
      </c>
      <c r="O198" s="150"/>
    </row>
    <row r="199" spans="1:104" x14ac:dyDescent="0.2">
      <c r="A199" s="157"/>
      <c r="B199" s="158"/>
      <c r="C199" s="200" t="s">
        <v>287</v>
      </c>
      <c r="D199" s="199"/>
      <c r="E199" s="159">
        <v>7.4200000000000002E-2</v>
      </c>
      <c r="F199" s="160"/>
      <c r="G199" s="161"/>
      <c r="M199" s="162" t="s">
        <v>287</v>
      </c>
      <c r="O199" s="150"/>
    </row>
    <row r="200" spans="1:104" x14ac:dyDescent="0.2">
      <c r="A200" s="151">
        <v>55</v>
      </c>
      <c r="B200" s="152" t="s">
        <v>288</v>
      </c>
      <c r="C200" s="153" t="s">
        <v>289</v>
      </c>
      <c r="D200" s="154" t="s">
        <v>155</v>
      </c>
      <c r="E200" s="155">
        <v>20.8</v>
      </c>
      <c r="F200" s="155">
        <v>0</v>
      </c>
      <c r="G200" s="156">
        <f>E200*F200</f>
        <v>0</v>
      </c>
      <c r="O200" s="150">
        <v>2</v>
      </c>
      <c r="AA200" s="123">
        <v>12</v>
      </c>
      <c r="AB200" s="123">
        <v>0</v>
      </c>
      <c r="AC200" s="123">
        <v>55</v>
      </c>
      <c r="AZ200" s="123">
        <v>1</v>
      </c>
      <c r="BA200" s="123">
        <f>IF(AZ200=1,G200,0)</f>
        <v>0</v>
      </c>
      <c r="BB200" s="123">
        <f>IF(AZ200=2,G200,0)</f>
        <v>0</v>
      </c>
      <c r="BC200" s="123">
        <f>IF(AZ200=3,G200,0)</f>
        <v>0</v>
      </c>
      <c r="BD200" s="123">
        <f>IF(AZ200=4,G200,0)</f>
        <v>0</v>
      </c>
      <c r="BE200" s="123">
        <f>IF(AZ200=5,G200,0)</f>
        <v>0</v>
      </c>
      <c r="CZ200" s="123">
        <v>0</v>
      </c>
    </row>
    <row r="201" spans="1:104" x14ac:dyDescent="0.2">
      <c r="A201" s="157"/>
      <c r="B201" s="158"/>
      <c r="C201" s="200" t="s">
        <v>290</v>
      </c>
      <c r="D201" s="199"/>
      <c r="E201" s="159">
        <v>16.66</v>
      </c>
      <c r="F201" s="160"/>
      <c r="G201" s="161"/>
      <c r="M201" s="162" t="s">
        <v>290</v>
      </c>
      <c r="O201" s="150"/>
    </row>
    <row r="202" spans="1:104" x14ac:dyDescent="0.2">
      <c r="A202" s="157"/>
      <c r="B202" s="158"/>
      <c r="C202" s="200" t="s">
        <v>291</v>
      </c>
      <c r="D202" s="199"/>
      <c r="E202" s="159">
        <v>2.75</v>
      </c>
      <c r="F202" s="160"/>
      <c r="G202" s="161"/>
      <c r="M202" s="162" t="s">
        <v>291</v>
      </c>
      <c r="O202" s="150"/>
    </row>
    <row r="203" spans="1:104" x14ac:dyDescent="0.2">
      <c r="A203" s="157"/>
      <c r="B203" s="158"/>
      <c r="C203" s="200" t="s">
        <v>292</v>
      </c>
      <c r="D203" s="199"/>
      <c r="E203" s="159">
        <v>1.35</v>
      </c>
      <c r="F203" s="160"/>
      <c r="G203" s="161"/>
      <c r="M203" s="162" t="s">
        <v>292</v>
      </c>
      <c r="O203" s="150"/>
    </row>
    <row r="204" spans="1:104" x14ac:dyDescent="0.2">
      <c r="A204" s="157"/>
      <c r="B204" s="158"/>
      <c r="C204" s="200" t="s">
        <v>191</v>
      </c>
      <c r="D204" s="199"/>
      <c r="E204" s="159">
        <v>0.04</v>
      </c>
      <c r="F204" s="160"/>
      <c r="G204" s="161"/>
      <c r="M204" s="162" t="s">
        <v>191</v>
      </c>
      <c r="O204" s="150"/>
    </row>
    <row r="205" spans="1:104" x14ac:dyDescent="0.2">
      <c r="A205" s="151">
        <v>56</v>
      </c>
      <c r="B205" s="152" t="s">
        <v>293</v>
      </c>
      <c r="C205" s="153" t="s">
        <v>294</v>
      </c>
      <c r="D205" s="154" t="s">
        <v>155</v>
      </c>
      <c r="E205" s="155">
        <v>20.8</v>
      </c>
      <c r="F205" s="155">
        <v>0</v>
      </c>
      <c r="G205" s="156">
        <f>E205*F205</f>
        <v>0</v>
      </c>
      <c r="O205" s="150">
        <v>2</v>
      </c>
      <c r="AA205" s="123">
        <v>12</v>
      </c>
      <c r="AB205" s="123">
        <v>0</v>
      </c>
      <c r="AC205" s="123">
        <v>56</v>
      </c>
      <c r="AZ205" s="123">
        <v>1</v>
      </c>
      <c r="BA205" s="123">
        <f>IF(AZ205=1,G205,0)</f>
        <v>0</v>
      </c>
      <c r="BB205" s="123">
        <f>IF(AZ205=2,G205,0)</f>
        <v>0</v>
      </c>
      <c r="BC205" s="123">
        <f>IF(AZ205=3,G205,0)</f>
        <v>0</v>
      </c>
      <c r="BD205" s="123">
        <f>IF(AZ205=4,G205,0)</f>
        <v>0</v>
      </c>
      <c r="BE205" s="123">
        <f>IF(AZ205=5,G205,0)</f>
        <v>0</v>
      </c>
      <c r="CZ205" s="123">
        <v>0</v>
      </c>
    </row>
    <row r="206" spans="1:104" x14ac:dyDescent="0.2">
      <c r="A206" s="157"/>
      <c r="B206" s="158"/>
      <c r="C206" s="200" t="s">
        <v>290</v>
      </c>
      <c r="D206" s="199"/>
      <c r="E206" s="159">
        <v>16.66</v>
      </c>
      <c r="F206" s="160"/>
      <c r="G206" s="161"/>
      <c r="M206" s="162" t="s">
        <v>290</v>
      </c>
      <c r="O206" s="150"/>
    </row>
    <row r="207" spans="1:104" x14ac:dyDescent="0.2">
      <c r="A207" s="157"/>
      <c r="B207" s="158"/>
      <c r="C207" s="200" t="s">
        <v>291</v>
      </c>
      <c r="D207" s="199"/>
      <c r="E207" s="159">
        <v>2.75</v>
      </c>
      <c r="F207" s="160"/>
      <c r="G207" s="161"/>
      <c r="M207" s="162" t="s">
        <v>291</v>
      </c>
      <c r="O207" s="150"/>
    </row>
    <row r="208" spans="1:104" x14ac:dyDescent="0.2">
      <c r="A208" s="157"/>
      <c r="B208" s="158"/>
      <c r="C208" s="200" t="s">
        <v>292</v>
      </c>
      <c r="D208" s="199"/>
      <c r="E208" s="159">
        <v>1.35</v>
      </c>
      <c r="F208" s="160"/>
      <c r="G208" s="161"/>
      <c r="M208" s="162" t="s">
        <v>292</v>
      </c>
      <c r="O208" s="150"/>
    </row>
    <row r="209" spans="1:104" x14ac:dyDescent="0.2">
      <c r="A209" s="157"/>
      <c r="B209" s="158"/>
      <c r="C209" s="200" t="s">
        <v>191</v>
      </c>
      <c r="D209" s="199"/>
      <c r="E209" s="159">
        <v>0.04</v>
      </c>
      <c r="F209" s="160"/>
      <c r="G209" s="161"/>
      <c r="M209" s="162" t="s">
        <v>191</v>
      </c>
      <c r="O209" s="150"/>
    </row>
    <row r="210" spans="1:104" x14ac:dyDescent="0.2">
      <c r="A210" s="151">
        <v>57</v>
      </c>
      <c r="B210" s="152" t="s">
        <v>295</v>
      </c>
      <c r="C210" s="153" t="s">
        <v>296</v>
      </c>
      <c r="D210" s="154" t="s">
        <v>155</v>
      </c>
      <c r="E210" s="155">
        <v>2.7</v>
      </c>
      <c r="F210" s="155">
        <v>0</v>
      </c>
      <c r="G210" s="156">
        <f>E210*F210</f>
        <v>0</v>
      </c>
      <c r="O210" s="150">
        <v>2</v>
      </c>
      <c r="AA210" s="123">
        <v>12</v>
      </c>
      <c r="AB210" s="123">
        <v>0</v>
      </c>
      <c r="AC210" s="123">
        <v>57</v>
      </c>
      <c r="AZ210" s="123">
        <v>1</v>
      </c>
      <c r="BA210" s="123">
        <f>IF(AZ210=1,G210,0)</f>
        <v>0</v>
      </c>
      <c r="BB210" s="123">
        <f>IF(AZ210=2,G210,0)</f>
        <v>0</v>
      </c>
      <c r="BC210" s="123">
        <f>IF(AZ210=3,G210,0)</f>
        <v>0</v>
      </c>
      <c r="BD210" s="123">
        <f>IF(AZ210=4,G210,0)</f>
        <v>0</v>
      </c>
      <c r="BE210" s="123">
        <f>IF(AZ210=5,G210,0)</f>
        <v>0</v>
      </c>
      <c r="CZ210" s="123">
        <v>0</v>
      </c>
    </row>
    <row r="211" spans="1:104" x14ac:dyDescent="0.2">
      <c r="A211" s="157"/>
      <c r="B211" s="158"/>
      <c r="C211" s="200" t="s">
        <v>297</v>
      </c>
      <c r="D211" s="199"/>
      <c r="E211" s="159">
        <v>2.7</v>
      </c>
      <c r="F211" s="160"/>
      <c r="G211" s="161"/>
      <c r="M211" s="162" t="s">
        <v>297</v>
      </c>
      <c r="O211" s="150"/>
    </row>
    <row r="212" spans="1:104" x14ac:dyDescent="0.2">
      <c r="A212" s="151">
        <v>58</v>
      </c>
      <c r="B212" s="152" t="s">
        <v>298</v>
      </c>
      <c r="C212" s="153" t="s">
        <v>299</v>
      </c>
      <c r="D212" s="154" t="s">
        <v>155</v>
      </c>
      <c r="E212" s="155">
        <v>2.7</v>
      </c>
      <c r="F212" s="155">
        <v>0</v>
      </c>
      <c r="G212" s="156">
        <f>E212*F212</f>
        <v>0</v>
      </c>
      <c r="O212" s="150">
        <v>2</v>
      </c>
      <c r="AA212" s="123">
        <v>12</v>
      </c>
      <c r="AB212" s="123">
        <v>0</v>
      </c>
      <c r="AC212" s="123">
        <v>58</v>
      </c>
      <c r="AZ212" s="123">
        <v>1</v>
      </c>
      <c r="BA212" s="123">
        <f>IF(AZ212=1,G212,0)</f>
        <v>0</v>
      </c>
      <c r="BB212" s="123">
        <f>IF(AZ212=2,G212,0)</f>
        <v>0</v>
      </c>
      <c r="BC212" s="123">
        <f>IF(AZ212=3,G212,0)</f>
        <v>0</v>
      </c>
      <c r="BD212" s="123">
        <f>IF(AZ212=4,G212,0)</f>
        <v>0</v>
      </c>
      <c r="BE212" s="123">
        <f>IF(AZ212=5,G212,0)</f>
        <v>0</v>
      </c>
      <c r="CZ212" s="123">
        <v>0</v>
      </c>
    </row>
    <row r="213" spans="1:104" x14ac:dyDescent="0.2">
      <c r="A213" s="157"/>
      <c r="B213" s="158"/>
      <c r="C213" s="200" t="s">
        <v>297</v>
      </c>
      <c r="D213" s="199"/>
      <c r="E213" s="159">
        <v>2.7</v>
      </c>
      <c r="F213" s="160"/>
      <c r="G213" s="161"/>
      <c r="M213" s="162" t="s">
        <v>297</v>
      </c>
      <c r="O213" s="150"/>
    </row>
    <row r="214" spans="1:104" x14ac:dyDescent="0.2">
      <c r="A214" s="151">
        <v>59</v>
      </c>
      <c r="B214" s="152" t="s">
        <v>300</v>
      </c>
      <c r="C214" s="153" t="s">
        <v>301</v>
      </c>
      <c r="D214" s="154" t="s">
        <v>165</v>
      </c>
      <c r="E214" s="155">
        <v>0.21</v>
      </c>
      <c r="F214" s="155">
        <v>0</v>
      </c>
      <c r="G214" s="156">
        <f>E214*F214</f>
        <v>0</v>
      </c>
      <c r="O214" s="150">
        <v>2</v>
      </c>
      <c r="AA214" s="123">
        <v>12</v>
      </c>
      <c r="AB214" s="123">
        <v>0</v>
      </c>
      <c r="AC214" s="123">
        <v>59</v>
      </c>
      <c r="AZ214" s="123">
        <v>1</v>
      </c>
      <c r="BA214" s="123">
        <f>IF(AZ214=1,G214,0)</f>
        <v>0</v>
      </c>
      <c r="BB214" s="123">
        <f>IF(AZ214=2,G214,0)</f>
        <v>0</v>
      </c>
      <c r="BC214" s="123">
        <f>IF(AZ214=3,G214,0)</f>
        <v>0</v>
      </c>
      <c r="BD214" s="123">
        <f>IF(AZ214=4,G214,0)</f>
        <v>0</v>
      </c>
      <c r="BE214" s="123">
        <f>IF(AZ214=5,G214,0)</f>
        <v>0</v>
      </c>
      <c r="CZ214" s="123">
        <v>0</v>
      </c>
    </row>
    <row r="215" spans="1:104" x14ac:dyDescent="0.2">
      <c r="A215" s="157"/>
      <c r="B215" s="158"/>
      <c r="C215" s="200" t="s">
        <v>302</v>
      </c>
      <c r="D215" s="199"/>
      <c r="E215" s="159">
        <v>0.20119999999999999</v>
      </c>
      <c r="F215" s="160"/>
      <c r="G215" s="161"/>
      <c r="M215" s="162" t="s">
        <v>302</v>
      </c>
      <c r="O215" s="150"/>
    </row>
    <row r="216" spans="1:104" x14ac:dyDescent="0.2">
      <c r="A216" s="157"/>
      <c r="B216" s="158"/>
      <c r="C216" s="200" t="s">
        <v>303</v>
      </c>
      <c r="D216" s="199"/>
      <c r="E216" s="159">
        <v>8.8000000000000005E-3</v>
      </c>
      <c r="F216" s="160"/>
      <c r="G216" s="161"/>
      <c r="M216" s="162" t="s">
        <v>303</v>
      </c>
      <c r="O216" s="150"/>
    </row>
    <row r="217" spans="1:104" ht="22.5" x14ac:dyDescent="0.2">
      <c r="A217" s="151">
        <v>60</v>
      </c>
      <c r="B217" s="152" t="s">
        <v>304</v>
      </c>
      <c r="C217" s="153" t="s">
        <v>305</v>
      </c>
      <c r="D217" s="154" t="s">
        <v>240</v>
      </c>
      <c r="E217" s="155">
        <v>32.700000000000003</v>
      </c>
      <c r="F217" s="155">
        <v>0</v>
      </c>
      <c r="G217" s="156">
        <f>E217*F217</f>
        <v>0</v>
      </c>
      <c r="O217" s="150">
        <v>2</v>
      </c>
      <c r="AA217" s="123">
        <v>12</v>
      </c>
      <c r="AB217" s="123">
        <v>0</v>
      </c>
      <c r="AC217" s="123">
        <v>60</v>
      </c>
      <c r="AZ217" s="123">
        <v>1</v>
      </c>
      <c r="BA217" s="123">
        <f>IF(AZ217=1,G217,0)</f>
        <v>0</v>
      </c>
      <c r="BB217" s="123">
        <f>IF(AZ217=2,G217,0)</f>
        <v>0</v>
      </c>
      <c r="BC217" s="123">
        <f>IF(AZ217=3,G217,0)</f>
        <v>0</v>
      </c>
      <c r="BD217" s="123">
        <f>IF(AZ217=4,G217,0)</f>
        <v>0</v>
      </c>
      <c r="BE217" s="123">
        <f>IF(AZ217=5,G217,0)</f>
        <v>0</v>
      </c>
      <c r="CZ217" s="123">
        <v>0</v>
      </c>
    </row>
    <row r="218" spans="1:104" x14ac:dyDescent="0.2">
      <c r="A218" s="157"/>
      <c r="B218" s="158"/>
      <c r="C218" s="200" t="s">
        <v>306</v>
      </c>
      <c r="D218" s="199"/>
      <c r="E218" s="159">
        <v>32.68</v>
      </c>
      <c r="F218" s="160"/>
      <c r="G218" s="161"/>
      <c r="M218" s="162" t="s">
        <v>306</v>
      </c>
      <c r="O218" s="150"/>
    </row>
    <row r="219" spans="1:104" x14ac:dyDescent="0.2">
      <c r="A219" s="157"/>
      <c r="B219" s="158"/>
      <c r="C219" s="200" t="s">
        <v>160</v>
      </c>
      <c r="D219" s="199"/>
      <c r="E219" s="159">
        <v>0.02</v>
      </c>
      <c r="F219" s="160"/>
      <c r="G219" s="161"/>
      <c r="M219" s="162" t="s">
        <v>160</v>
      </c>
      <c r="O219" s="150"/>
    </row>
    <row r="220" spans="1:104" ht="22.5" x14ac:dyDescent="0.2">
      <c r="A220" s="151">
        <v>61</v>
      </c>
      <c r="B220" s="152" t="s">
        <v>307</v>
      </c>
      <c r="C220" s="153" t="s">
        <v>308</v>
      </c>
      <c r="D220" s="154" t="s">
        <v>240</v>
      </c>
      <c r="E220" s="155">
        <v>2.8</v>
      </c>
      <c r="F220" s="155">
        <v>0</v>
      </c>
      <c r="G220" s="156">
        <f>E220*F220</f>
        <v>0</v>
      </c>
      <c r="O220" s="150">
        <v>2</v>
      </c>
      <c r="AA220" s="123">
        <v>12</v>
      </c>
      <c r="AB220" s="123">
        <v>0</v>
      </c>
      <c r="AC220" s="123">
        <v>61</v>
      </c>
      <c r="AZ220" s="123">
        <v>1</v>
      </c>
      <c r="BA220" s="123">
        <f>IF(AZ220=1,G220,0)</f>
        <v>0</v>
      </c>
      <c r="BB220" s="123">
        <f>IF(AZ220=2,G220,0)</f>
        <v>0</v>
      </c>
      <c r="BC220" s="123">
        <f>IF(AZ220=3,G220,0)</f>
        <v>0</v>
      </c>
      <c r="BD220" s="123">
        <f>IF(AZ220=4,G220,0)</f>
        <v>0</v>
      </c>
      <c r="BE220" s="123">
        <f>IF(AZ220=5,G220,0)</f>
        <v>0</v>
      </c>
      <c r="CZ220" s="123">
        <v>0</v>
      </c>
    </row>
    <row r="221" spans="1:104" x14ac:dyDescent="0.2">
      <c r="A221" s="157"/>
      <c r="B221" s="158"/>
      <c r="C221" s="200" t="s">
        <v>309</v>
      </c>
      <c r="D221" s="199"/>
      <c r="E221" s="159">
        <v>1.3125</v>
      </c>
      <c r="F221" s="160"/>
      <c r="G221" s="161"/>
      <c r="M221" s="162" t="s">
        <v>309</v>
      </c>
      <c r="O221" s="150"/>
    </row>
    <row r="222" spans="1:104" x14ac:dyDescent="0.2">
      <c r="A222" s="157"/>
      <c r="B222" s="158"/>
      <c r="C222" s="200" t="s">
        <v>310</v>
      </c>
      <c r="D222" s="199"/>
      <c r="E222" s="159">
        <v>0.75</v>
      </c>
      <c r="F222" s="160"/>
      <c r="G222" s="161"/>
      <c r="M222" s="162" t="s">
        <v>310</v>
      </c>
      <c r="O222" s="150"/>
    </row>
    <row r="223" spans="1:104" x14ac:dyDescent="0.2">
      <c r="A223" s="157"/>
      <c r="B223" s="158"/>
      <c r="C223" s="200" t="s">
        <v>311</v>
      </c>
      <c r="D223" s="199"/>
      <c r="E223" s="159">
        <v>0.375</v>
      </c>
      <c r="F223" s="160"/>
      <c r="G223" s="161"/>
      <c r="M223" s="162" t="s">
        <v>311</v>
      </c>
      <c r="O223" s="150"/>
    </row>
    <row r="224" spans="1:104" x14ac:dyDescent="0.2">
      <c r="A224" s="157"/>
      <c r="B224" s="158"/>
      <c r="C224" s="200" t="s">
        <v>312</v>
      </c>
      <c r="D224" s="199"/>
      <c r="E224" s="159">
        <v>0.3</v>
      </c>
      <c r="F224" s="160"/>
      <c r="G224" s="161"/>
      <c r="M224" s="162" t="s">
        <v>312</v>
      </c>
      <c r="O224" s="150"/>
    </row>
    <row r="225" spans="1:104" x14ac:dyDescent="0.2">
      <c r="A225" s="157"/>
      <c r="B225" s="158"/>
      <c r="C225" s="200" t="s">
        <v>313</v>
      </c>
      <c r="D225" s="199"/>
      <c r="E225" s="159">
        <v>6.25E-2</v>
      </c>
      <c r="F225" s="160"/>
      <c r="G225" s="161"/>
      <c r="M225" s="162" t="s">
        <v>313</v>
      </c>
      <c r="O225" s="150"/>
    </row>
    <row r="226" spans="1:104" ht="22.5" x14ac:dyDescent="0.2">
      <c r="A226" s="151">
        <v>62</v>
      </c>
      <c r="B226" s="152" t="s">
        <v>314</v>
      </c>
      <c r="C226" s="153" t="s">
        <v>315</v>
      </c>
      <c r="D226" s="154" t="s">
        <v>240</v>
      </c>
      <c r="E226" s="155">
        <v>33.4</v>
      </c>
      <c r="F226" s="155">
        <v>0</v>
      </c>
      <c r="G226" s="156">
        <f>E226*F226</f>
        <v>0</v>
      </c>
      <c r="O226" s="150">
        <v>2</v>
      </c>
      <c r="AA226" s="123">
        <v>12</v>
      </c>
      <c r="AB226" s="123">
        <v>0</v>
      </c>
      <c r="AC226" s="123">
        <v>62</v>
      </c>
      <c r="AZ226" s="123">
        <v>1</v>
      </c>
      <c r="BA226" s="123">
        <f>IF(AZ226=1,G226,0)</f>
        <v>0</v>
      </c>
      <c r="BB226" s="123">
        <f>IF(AZ226=2,G226,0)</f>
        <v>0</v>
      </c>
      <c r="BC226" s="123">
        <f>IF(AZ226=3,G226,0)</f>
        <v>0</v>
      </c>
      <c r="BD226" s="123">
        <f>IF(AZ226=4,G226,0)</f>
        <v>0</v>
      </c>
      <c r="BE226" s="123">
        <f>IF(AZ226=5,G226,0)</f>
        <v>0</v>
      </c>
      <c r="CZ226" s="123">
        <v>0</v>
      </c>
    </row>
    <row r="227" spans="1:104" x14ac:dyDescent="0.2">
      <c r="A227" s="157"/>
      <c r="B227" s="158"/>
      <c r="C227" s="200" t="s">
        <v>316</v>
      </c>
      <c r="D227" s="199"/>
      <c r="E227" s="159">
        <v>33.32</v>
      </c>
      <c r="F227" s="160"/>
      <c r="G227" s="161"/>
      <c r="M227" s="162" t="s">
        <v>316</v>
      </c>
      <c r="O227" s="150"/>
    </row>
    <row r="228" spans="1:104" x14ac:dyDescent="0.2">
      <c r="A228" s="157"/>
      <c r="B228" s="158"/>
      <c r="C228" s="200" t="s">
        <v>246</v>
      </c>
      <c r="D228" s="199"/>
      <c r="E228" s="159">
        <v>0.08</v>
      </c>
      <c r="F228" s="160"/>
      <c r="G228" s="161"/>
      <c r="M228" s="162" t="s">
        <v>246</v>
      </c>
      <c r="O228" s="150"/>
    </row>
    <row r="229" spans="1:104" x14ac:dyDescent="0.2">
      <c r="A229" s="163"/>
      <c r="B229" s="164" t="s">
        <v>69</v>
      </c>
      <c r="C229" s="165" t="str">
        <f>CONCATENATE(B193," ",C193)</f>
        <v>4 Vodorovné konstrukce</v>
      </c>
      <c r="D229" s="163"/>
      <c r="E229" s="166"/>
      <c r="F229" s="166"/>
      <c r="G229" s="167">
        <f>SUM(G193:G228)</f>
        <v>0</v>
      </c>
      <c r="O229" s="150">
        <v>4</v>
      </c>
      <c r="BA229" s="168">
        <f>SUM(BA193:BA228)</f>
        <v>0</v>
      </c>
      <c r="BB229" s="168">
        <f>SUM(BB193:BB228)</f>
        <v>0</v>
      </c>
      <c r="BC229" s="168">
        <f>SUM(BC193:BC228)</f>
        <v>0</v>
      </c>
      <c r="BD229" s="168">
        <f>SUM(BD193:BD228)</f>
        <v>0</v>
      </c>
      <c r="BE229" s="168">
        <f>SUM(BE193:BE228)</f>
        <v>0</v>
      </c>
    </row>
    <row r="230" spans="1:104" x14ac:dyDescent="0.2">
      <c r="A230" s="143" t="s">
        <v>65</v>
      </c>
      <c r="B230" s="144" t="s">
        <v>317</v>
      </c>
      <c r="C230" s="145" t="s">
        <v>318</v>
      </c>
      <c r="D230" s="146"/>
      <c r="E230" s="147"/>
      <c r="F230" s="147"/>
      <c r="G230" s="148"/>
      <c r="H230" s="149"/>
      <c r="I230" s="149"/>
      <c r="O230" s="150">
        <v>1</v>
      </c>
    </row>
    <row r="231" spans="1:104" x14ac:dyDescent="0.2">
      <c r="A231" s="151">
        <v>63</v>
      </c>
      <c r="B231" s="152" t="s">
        <v>319</v>
      </c>
      <c r="C231" s="153" t="s">
        <v>320</v>
      </c>
      <c r="D231" s="154" t="s">
        <v>155</v>
      </c>
      <c r="E231" s="155">
        <v>69.900000000000006</v>
      </c>
      <c r="F231" s="155">
        <v>0</v>
      </c>
      <c r="G231" s="156">
        <f>E231*F231</f>
        <v>0</v>
      </c>
      <c r="O231" s="150">
        <v>2</v>
      </c>
      <c r="AA231" s="123">
        <v>12</v>
      </c>
      <c r="AB231" s="123">
        <v>0</v>
      </c>
      <c r="AC231" s="123">
        <v>63</v>
      </c>
      <c r="AZ231" s="123">
        <v>1</v>
      </c>
      <c r="BA231" s="123">
        <f>IF(AZ231=1,G231,0)</f>
        <v>0</v>
      </c>
      <c r="BB231" s="123">
        <f>IF(AZ231=2,G231,0)</f>
        <v>0</v>
      </c>
      <c r="BC231" s="123">
        <f>IF(AZ231=3,G231,0)</f>
        <v>0</v>
      </c>
      <c r="BD231" s="123">
        <f>IF(AZ231=4,G231,0)</f>
        <v>0</v>
      </c>
      <c r="BE231" s="123">
        <f>IF(AZ231=5,G231,0)</f>
        <v>0</v>
      </c>
      <c r="CZ231" s="123">
        <v>0</v>
      </c>
    </row>
    <row r="232" spans="1:104" x14ac:dyDescent="0.2">
      <c r="A232" s="157"/>
      <c r="B232" s="158"/>
      <c r="C232" s="200" t="s">
        <v>321</v>
      </c>
      <c r="D232" s="199"/>
      <c r="E232" s="159">
        <v>9.4741999999999997</v>
      </c>
      <c r="F232" s="160"/>
      <c r="G232" s="161"/>
      <c r="M232" s="162" t="s">
        <v>321</v>
      </c>
      <c r="O232" s="150"/>
    </row>
    <row r="233" spans="1:104" x14ac:dyDescent="0.2">
      <c r="A233" s="157"/>
      <c r="B233" s="158"/>
      <c r="C233" s="200" t="s">
        <v>322</v>
      </c>
      <c r="D233" s="199"/>
      <c r="E233" s="159">
        <v>10.8513</v>
      </c>
      <c r="F233" s="160"/>
      <c r="G233" s="161"/>
      <c r="M233" s="162" t="s">
        <v>322</v>
      </c>
      <c r="O233" s="150"/>
    </row>
    <row r="234" spans="1:104" x14ac:dyDescent="0.2">
      <c r="A234" s="157"/>
      <c r="B234" s="158"/>
      <c r="C234" s="200" t="s">
        <v>323</v>
      </c>
      <c r="D234" s="199"/>
      <c r="E234" s="159">
        <v>1.875</v>
      </c>
      <c r="F234" s="160"/>
      <c r="G234" s="161"/>
      <c r="M234" s="162" t="s">
        <v>323</v>
      </c>
      <c r="O234" s="150"/>
    </row>
    <row r="235" spans="1:104" x14ac:dyDescent="0.2">
      <c r="A235" s="157"/>
      <c r="B235" s="158"/>
      <c r="C235" s="200" t="s">
        <v>324</v>
      </c>
      <c r="D235" s="199"/>
      <c r="E235" s="159">
        <v>49.403799999999997</v>
      </c>
      <c r="F235" s="160"/>
      <c r="G235" s="161"/>
      <c r="M235" s="162" t="s">
        <v>324</v>
      </c>
      <c r="O235" s="150"/>
    </row>
    <row r="236" spans="1:104" x14ac:dyDescent="0.2">
      <c r="A236" s="157"/>
      <c r="B236" s="158"/>
      <c r="C236" s="200" t="s">
        <v>325</v>
      </c>
      <c r="D236" s="199"/>
      <c r="E236" s="159">
        <v>-1.5</v>
      </c>
      <c r="F236" s="160"/>
      <c r="G236" s="161"/>
      <c r="M236" s="162" t="s">
        <v>325</v>
      </c>
      <c r="O236" s="150"/>
    </row>
    <row r="237" spans="1:104" x14ac:dyDescent="0.2">
      <c r="A237" s="157"/>
      <c r="B237" s="158"/>
      <c r="C237" s="200" t="s">
        <v>326</v>
      </c>
      <c r="D237" s="199"/>
      <c r="E237" s="159">
        <v>0.61250000000000004</v>
      </c>
      <c r="F237" s="160"/>
      <c r="G237" s="161"/>
      <c r="M237" s="162" t="s">
        <v>326</v>
      </c>
      <c r="O237" s="150"/>
    </row>
    <row r="238" spans="1:104" x14ac:dyDescent="0.2">
      <c r="A238" s="157"/>
      <c r="B238" s="158"/>
      <c r="C238" s="200" t="s">
        <v>327</v>
      </c>
      <c r="D238" s="199"/>
      <c r="E238" s="159">
        <v>-0.9</v>
      </c>
      <c r="F238" s="160"/>
      <c r="G238" s="161"/>
      <c r="M238" s="162" t="s">
        <v>327</v>
      </c>
      <c r="O238" s="150"/>
    </row>
    <row r="239" spans="1:104" x14ac:dyDescent="0.2">
      <c r="A239" s="157"/>
      <c r="B239" s="158"/>
      <c r="C239" s="200" t="s">
        <v>328</v>
      </c>
      <c r="D239" s="199"/>
      <c r="E239" s="159">
        <v>8.3299999999999999E-2</v>
      </c>
      <c r="F239" s="160"/>
      <c r="G239" s="161"/>
      <c r="M239" s="162" t="s">
        <v>328</v>
      </c>
      <c r="O239" s="150"/>
    </row>
    <row r="240" spans="1:104" x14ac:dyDescent="0.2">
      <c r="A240" s="151">
        <v>64</v>
      </c>
      <c r="B240" s="152" t="s">
        <v>329</v>
      </c>
      <c r="C240" s="153" t="s">
        <v>330</v>
      </c>
      <c r="D240" s="154" t="s">
        <v>155</v>
      </c>
      <c r="E240" s="155">
        <v>86.3</v>
      </c>
      <c r="F240" s="155">
        <v>0</v>
      </c>
      <c r="G240" s="156">
        <f>E240*F240</f>
        <v>0</v>
      </c>
      <c r="O240" s="150">
        <v>2</v>
      </c>
      <c r="AA240" s="123">
        <v>12</v>
      </c>
      <c r="AB240" s="123">
        <v>0</v>
      </c>
      <c r="AC240" s="123">
        <v>64</v>
      </c>
      <c r="AZ240" s="123">
        <v>1</v>
      </c>
      <c r="BA240" s="123">
        <f>IF(AZ240=1,G240,0)</f>
        <v>0</v>
      </c>
      <c r="BB240" s="123">
        <f>IF(AZ240=2,G240,0)</f>
        <v>0</v>
      </c>
      <c r="BC240" s="123">
        <f>IF(AZ240=3,G240,0)</f>
        <v>0</v>
      </c>
      <c r="BD240" s="123">
        <f>IF(AZ240=4,G240,0)</f>
        <v>0</v>
      </c>
      <c r="BE240" s="123">
        <f>IF(AZ240=5,G240,0)</f>
        <v>0</v>
      </c>
      <c r="CZ240" s="123">
        <v>0</v>
      </c>
    </row>
    <row r="241" spans="1:104" x14ac:dyDescent="0.2">
      <c r="A241" s="157"/>
      <c r="B241" s="158"/>
      <c r="C241" s="200" t="s">
        <v>331</v>
      </c>
      <c r="D241" s="199"/>
      <c r="E241" s="159">
        <v>11.005000000000001</v>
      </c>
      <c r="F241" s="160"/>
      <c r="G241" s="161"/>
      <c r="M241" s="162" t="s">
        <v>331</v>
      </c>
      <c r="O241" s="150"/>
    </row>
    <row r="242" spans="1:104" x14ac:dyDescent="0.2">
      <c r="A242" s="157"/>
      <c r="B242" s="158"/>
      <c r="C242" s="200" t="s">
        <v>332</v>
      </c>
      <c r="D242" s="199"/>
      <c r="E242" s="159">
        <v>26.465</v>
      </c>
      <c r="F242" s="160"/>
      <c r="G242" s="161"/>
      <c r="M242" s="162" t="s">
        <v>332</v>
      </c>
      <c r="O242" s="150"/>
    </row>
    <row r="243" spans="1:104" x14ac:dyDescent="0.2">
      <c r="A243" s="157"/>
      <c r="B243" s="158"/>
      <c r="C243" s="200" t="s">
        <v>333</v>
      </c>
      <c r="D243" s="199"/>
      <c r="E243" s="159">
        <v>22.837</v>
      </c>
      <c r="F243" s="160"/>
      <c r="G243" s="161"/>
      <c r="M243" s="162" t="s">
        <v>333</v>
      </c>
      <c r="O243" s="150"/>
    </row>
    <row r="244" spans="1:104" x14ac:dyDescent="0.2">
      <c r="A244" s="157"/>
      <c r="B244" s="158"/>
      <c r="C244" s="200" t="s">
        <v>334</v>
      </c>
      <c r="D244" s="199"/>
      <c r="E244" s="159">
        <v>3.9365999999999999</v>
      </c>
      <c r="F244" s="160"/>
      <c r="G244" s="161"/>
      <c r="M244" s="162" t="s">
        <v>334</v>
      </c>
      <c r="O244" s="150"/>
    </row>
    <row r="245" spans="1:104" x14ac:dyDescent="0.2">
      <c r="A245" s="157"/>
      <c r="B245" s="158"/>
      <c r="C245" s="200" t="s">
        <v>335</v>
      </c>
      <c r="D245" s="199"/>
      <c r="E245" s="159">
        <v>1.5027999999999999</v>
      </c>
      <c r="F245" s="160"/>
      <c r="G245" s="161"/>
      <c r="M245" s="162" t="s">
        <v>335</v>
      </c>
      <c r="O245" s="150"/>
    </row>
    <row r="246" spans="1:104" x14ac:dyDescent="0.2">
      <c r="A246" s="157"/>
      <c r="B246" s="158"/>
      <c r="C246" s="200" t="s">
        <v>336</v>
      </c>
      <c r="D246" s="199"/>
      <c r="E246" s="159">
        <v>5.3624999999999998</v>
      </c>
      <c r="F246" s="160"/>
      <c r="G246" s="161"/>
      <c r="M246" s="162" t="s">
        <v>336</v>
      </c>
      <c r="O246" s="150"/>
    </row>
    <row r="247" spans="1:104" x14ac:dyDescent="0.2">
      <c r="A247" s="157"/>
      <c r="B247" s="158"/>
      <c r="C247" s="200" t="s">
        <v>337</v>
      </c>
      <c r="D247" s="199"/>
      <c r="E247" s="159">
        <v>12.15</v>
      </c>
      <c r="F247" s="160"/>
      <c r="G247" s="161"/>
      <c r="M247" s="162" t="s">
        <v>337</v>
      </c>
      <c r="O247" s="150"/>
    </row>
    <row r="248" spans="1:104" x14ac:dyDescent="0.2">
      <c r="A248" s="157"/>
      <c r="B248" s="158"/>
      <c r="C248" s="200" t="s">
        <v>338</v>
      </c>
      <c r="D248" s="199"/>
      <c r="E248" s="159">
        <v>3</v>
      </c>
      <c r="F248" s="160"/>
      <c r="G248" s="161"/>
      <c r="M248" s="162" t="s">
        <v>338</v>
      </c>
      <c r="O248" s="150"/>
    </row>
    <row r="249" spans="1:104" x14ac:dyDescent="0.2">
      <c r="A249" s="157"/>
      <c r="B249" s="158"/>
      <c r="C249" s="200" t="s">
        <v>339</v>
      </c>
      <c r="D249" s="199"/>
      <c r="E249" s="159">
        <v>4.1099999999999998E-2</v>
      </c>
      <c r="F249" s="160"/>
      <c r="G249" s="161"/>
      <c r="M249" s="162" t="s">
        <v>339</v>
      </c>
      <c r="O249" s="150"/>
    </row>
    <row r="250" spans="1:104" x14ac:dyDescent="0.2">
      <c r="A250" s="151">
        <v>65</v>
      </c>
      <c r="B250" s="152" t="s">
        <v>340</v>
      </c>
      <c r="C250" s="153" t="s">
        <v>341</v>
      </c>
      <c r="D250" s="154" t="s">
        <v>155</v>
      </c>
      <c r="E250" s="155">
        <v>3.7</v>
      </c>
      <c r="F250" s="155">
        <v>0</v>
      </c>
      <c r="G250" s="156">
        <f>E250*F250</f>
        <v>0</v>
      </c>
      <c r="O250" s="150">
        <v>2</v>
      </c>
      <c r="AA250" s="123">
        <v>12</v>
      </c>
      <c r="AB250" s="123">
        <v>0</v>
      </c>
      <c r="AC250" s="123">
        <v>65</v>
      </c>
      <c r="AZ250" s="123">
        <v>1</v>
      </c>
      <c r="BA250" s="123">
        <f>IF(AZ250=1,G250,0)</f>
        <v>0</v>
      </c>
      <c r="BB250" s="123">
        <f>IF(AZ250=2,G250,0)</f>
        <v>0</v>
      </c>
      <c r="BC250" s="123">
        <f>IF(AZ250=3,G250,0)</f>
        <v>0</v>
      </c>
      <c r="BD250" s="123">
        <f>IF(AZ250=4,G250,0)</f>
        <v>0</v>
      </c>
      <c r="BE250" s="123">
        <f>IF(AZ250=5,G250,0)</f>
        <v>0</v>
      </c>
      <c r="CZ250" s="123">
        <v>0</v>
      </c>
    </row>
    <row r="251" spans="1:104" x14ac:dyDescent="0.2">
      <c r="A251" s="157"/>
      <c r="B251" s="158"/>
      <c r="C251" s="200" t="s">
        <v>342</v>
      </c>
      <c r="D251" s="199"/>
      <c r="E251" s="159">
        <v>1.8374999999999999</v>
      </c>
      <c r="F251" s="160"/>
      <c r="G251" s="161"/>
      <c r="M251" s="162" t="s">
        <v>342</v>
      </c>
      <c r="O251" s="150"/>
    </row>
    <row r="252" spans="1:104" x14ac:dyDescent="0.2">
      <c r="A252" s="157"/>
      <c r="B252" s="158"/>
      <c r="C252" s="200" t="s">
        <v>343</v>
      </c>
      <c r="D252" s="199"/>
      <c r="E252" s="159">
        <v>0.39369999999999999</v>
      </c>
      <c r="F252" s="160"/>
      <c r="G252" s="161"/>
      <c r="M252" s="162" t="s">
        <v>343</v>
      </c>
      <c r="O252" s="150"/>
    </row>
    <row r="253" spans="1:104" x14ac:dyDescent="0.2">
      <c r="A253" s="157"/>
      <c r="B253" s="158"/>
      <c r="C253" s="200" t="s">
        <v>344</v>
      </c>
      <c r="D253" s="199"/>
      <c r="E253" s="159">
        <v>0.48120000000000002</v>
      </c>
      <c r="F253" s="160"/>
      <c r="G253" s="161"/>
      <c r="M253" s="162" t="s">
        <v>344</v>
      </c>
      <c r="O253" s="150"/>
    </row>
    <row r="254" spans="1:104" x14ac:dyDescent="0.2">
      <c r="A254" s="157"/>
      <c r="B254" s="158"/>
      <c r="C254" s="200" t="s">
        <v>345</v>
      </c>
      <c r="D254" s="199"/>
      <c r="E254" s="159">
        <v>0.93969999999999998</v>
      </c>
      <c r="F254" s="160"/>
      <c r="G254" s="161"/>
      <c r="M254" s="162" t="s">
        <v>345</v>
      </c>
      <c r="O254" s="150"/>
    </row>
    <row r="255" spans="1:104" x14ac:dyDescent="0.2">
      <c r="A255" s="157"/>
      <c r="B255" s="158"/>
      <c r="C255" s="200" t="s">
        <v>346</v>
      </c>
      <c r="D255" s="199"/>
      <c r="E255" s="159">
        <v>4.7800000000000002E-2</v>
      </c>
      <c r="F255" s="160"/>
      <c r="G255" s="161"/>
      <c r="M255" s="162" t="s">
        <v>346</v>
      </c>
      <c r="O255" s="150"/>
    </row>
    <row r="256" spans="1:104" x14ac:dyDescent="0.2">
      <c r="A256" s="163"/>
      <c r="B256" s="164" t="s">
        <v>69</v>
      </c>
      <c r="C256" s="165" t="str">
        <f>CONCATENATE(B230," ",C230)</f>
        <v>61 Upravy povrchů vnitřní</v>
      </c>
      <c r="D256" s="163"/>
      <c r="E256" s="166"/>
      <c r="F256" s="166"/>
      <c r="G256" s="167">
        <f>SUM(G230:G255)</f>
        <v>0</v>
      </c>
      <c r="O256" s="150">
        <v>4</v>
      </c>
      <c r="BA256" s="168">
        <f>SUM(BA230:BA255)</f>
        <v>0</v>
      </c>
      <c r="BB256" s="168">
        <f>SUM(BB230:BB255)</f>
        <v>0</v>
      </c>
      <c r="BC256" s="168">
        <f>SUM(BC230:BC255)</f>
        <v>0</v>
      </c>
      <c r="BD256" s="168">
        <f>SUM(BD230:BD255)</f>
        <v>0</v>
      </c>
      <c r="BE256" s="168">
        <f>SUM(BE230:BE255)</f>
        <v>0</v>
      </c>
    </row>
    <row r="257" spans="1:104" x14ac:dyDescent="0.2">
      <c r="A257" s="143" t="s">
        <v>65</v>
      </c>
      <c r="B257" s="144" t="s">
        <v>347</v>
      </c>
      <c r="C257" s="145" t="s">
        <v>348</v>
      </c>
      <c r="D257" s="146"/>
      <c r="E257" s="147"/>
      <c r="F257" s="147"/>
      <c r="G257" s="148"/>
      <c r="H257" s="149"/>
      <c r="I257" s="149"/>
      <c r="O257" s="150">
        <v>1</v>
      </c>
    </row>
    <row r="258" spans="1:104" x14ac:dyDescent="0.2">
      <c r="A258" s="151">
        <v>66</v>
      </c>
      <c r="B258" s="152" t="s">
        <v>349</v>
      </c>
      <c r="C258" s="153" t="s">
        <v>350</v>
      </c>
      <c r="D258" s="154" t="s">
        <v>155</v>
      </c>
      <c r="E258" s="155">
        <v>21.135000000000002</v>
      </c>
      <c r="F258" s="155"/>
      <c r="G258" s="156">
        <f>E258*F258</f>
        <v>0</v>
      </c>
      <c r="O258" s="150">
        <v>2</v>
      </c>
      <c r="AA258" s="123">
        <v>12</v>
      </c>
      <c r="AB258" s="123">
        <v>0</v>
      </c>
      <c r="AC258" s="123">
        <v>66</v>
      </c>
      <c r="AZ258" s="123">
        <v>1</v>
      </c>
      <c r="BA258" s="123">
        <f>IF(AZ258=1,G258,0)</f>
        <v>0</v>
      </c>
      <c r="BB258" s="123">
        <f>IF(AZ258=2,G258,0)</f>
        <v>0</v>
      </c>
      <c r="BC258" s="123">
        <f>IF(AZ258=3,G258,0)</f>
        <v>0</v>
      </c>
      <c r="BD258" s="123">
        <f>IF(AZ258=4,G258,0)</f>
        <v>0</v>
      </c>
      <c r="BE258" s="123">
        <f>IF(AZ258=5,G258,0)</f>
        <v>0</v>
      </c>
      <c r="CZ258" s="123">
        <v>0</v>
      </c>
    </row>
    <row r="259" spans="1:104" x14ac:dyDescent="0.2">
      <c r="A259" s="157"/>
      <c r="B259" s="158"/>
      <c r="C259" s="200" t="s">
        <v>351</v>
      </c>
      <c r="D259" s="199"/>
      <c r="E259" s="159">
        <v>5.625</v>
      </c>
      <c r="F259" s="160"/>
      <c r="G259" s="161"/>
      <c r="M259" s="162" t="s">
        <v>351</v>
      </c>
      <c r="O259" s="150"/>
    </row>
    <row r="260" spans="1:104" x14ac:dyDescent="0.2">
      <c r="A260" s="157"/>
      <c r="B260" s="158"/>
      <c r="C260" s="200" t="s">
        <v>352</v>
      </c>
      <c r="D260" s="199"/>
      <c r="E260" s="159">
        <v>9.8550000000000004</v>
      </c>
      <c r="F260" s="160"/>
      <c r="G260" s="161"/>
      <c r="M260" s="162" t="s">
        <v>352</v>
      </c>
      <c r="O260" s="150"/>
    </row>
    <row r="261" spans="1:104" x14ac:dyDescent="0.2">
      <c r="A261" s="157"/>
      <c r="B261" s="158"/>
      <c r="C261" s="200" t="s">
        <v>353</v>
      </c>
      <c r="D261" s="199"/>
      <c r="E261" s="159">
        <v>5.6550000000000002</v>
      </c>
      <c r="F261" s="160"/>
      <c r="G261" s="161"/>
      <c r="M261" s="162" t="s">
        <v>353</v>
      </c>
      <c r="O261" s="150"/>
    </row>
    <row r="262" spans="1:104" x14ac:dyDescent="0.2">
      <c r="A262" s="151">
        <v>67</v>
      </c>
      <c r="B262" s="152" t="s">
        <v>354</v>
      </c>
      <c r="C262" s="153" t="s">
        <v>355</v>
      </c>
      <c r="D262" s="154" t="s">
        <v>155</v>
      </c>
      <c r="E262" s="155">
        <v>94.5</v>
      </c>
      <c r="F262" s="155">
        <v>0</v>
      </c>
      <c r="G262" s="156">
        <f>E262*F262</f>
        <v>0</v>
      </c>
      <c r="O262" s="150">
        <v>2</v>
      </c>
      <c r="AA262" s="123">
        <v>12</v>
      </c>
      <c r="AB262" s="123">
        <v>0</v>
      </c>
      <c r="AC262" s="123">
        <v>67</v>
      </c>
      <c r="AZ262" s="123">
        <v>1</v>
      </c>
      <c r="BA262" s="123">
        <f>IF(AZ262=1,G262,0)</f>
        <v>0</v>
      </c>
      <c r="BB262" s="123">
        <f>IF(AZ262=2,G262,0)</f>
        <v>0</v>
      </c>
      <c r="BC262" s="123">
        <f>IF(AZ262=3,G262,0)</f>
        <v>0</v>
      </c>
      <c r="BD262" s="123">
        <f>IF(AZ262=4,G262,0)</f>
        <v>0</v>
      </c>
      <c r="BE262" s="123">
        <f>IF(AZ262=5,G262,0)</f>
        <v>0</v>
      </c>
      <c r="CZ262" s="123">
        <v>0</v>
      </c>
    </row>
    <row r="263" spans="1:104" x14ac:dyDescent="0.2">
      <c r="A263" s="157"/>
      <c r="B263" s="158"/>
      <c r="C263" s="200" t="s">
        <v>356</v>
      </c>
      <c r="D263" s="199"/>
      <c r="E263" s="159">
        <v>28.2</v>
      </c>
      <c r="F263" s="160"/>
      <c r="G263" s="161"/>
      <c r="M263" s="162" t="s">
        <v>356</v>
      </c>
      <c r="O263" s="150"/>
    </row>
    <row r="264" spans="1:104" x14ac:dyDescent="0.2">
      <c r="A264" s="157"/>
      <c r="B264" s="158"/>
      <c r="C264" s="200" t="s">
        <v>357</v>
      </c>
      <c r="D264" s="199"/>
      <c r="E264" s="159">
        <v>19.599</v>
      </c>
      <c r="F264" s="160"/>
      <c r="G264" s="161"/>
      <c r="M264" s="162" t="s">
        <v>357</v>
      </c>
      <c r="O264" s="150"/>
    </row>
    <row r="265" spans="1:104" x14ac:dyDescent="0.2">
      <c r="A265" s="157"/>
      <c r="B265" s="158"/>
      <c r="C265" s="200" t="s">
        <v>358</v>
      </c>
      <c r="D265" s="199"/>
      <c r="E265" s="159">
        <v>22.449000000000002</v>
      </c>
      <c r="F265" s="160"/>
      <c r="G265" s="161"/>
      <c r="M265" s="162" t="s">
        <v>358</v>
      </c>
      <c r="O265" s="150"/>
    </row>
    <row r="266" spans="1:104" x14ac:dyDescent="0.2">
      <c r="A266" s="157"/>
      <c r="B266" s="158"/>
      <c r="C266" s="200" t="s">
        <v>359</v>
      </c>
      <c r="D266" s="199"/>
      <c r="E266" s="159">
        <v>20.505500000000001</v>
      </c>
      <c r="F266" s="160"/>
      <c r="G266" s="161"/>
      <c r="M266" s="162" t="s">
        <v>359</v>
      </c>
      <c r="O266" s="150"/>
    </row>
    <row r="267" spans="1:104" x14ac:dyDescent="0.2">
      <c r="A267" s="157"/>
      <c r="B267" s="158"/>
      <c r="C267" s="200" t="s">
        <v>360</v>
      </c>
      <c r="D267" s="199"/>
      <c r="E267" s="159">
        <v>1.8374999999999999</v>
      </c>
      <c r="F267" s="160"/>
      <c r="G267" s="161"/>
      <c r="M267" s="162" t="s">
        <v>360</v>
      </c>
      <c r="O267" s="150"/>
    </row>
    <row r="268" spans="1:104" x14ac:dyDescent="0.2">
      <c r="A268" s="157"/>
      <c r="B268" s="158"/>
      <c r="C268" s="200" t="s">
        <v>343</v>
      </c>
      <c r="D268" s="199"/>
      <c r="E268" s="159">
        <v>0.39369999999999999</v>
      </c>
      <c r="F268" s="160"/>
      <c r="G268" s="161"/>
      <c r="M268" s="162" t="s">
        <v>343</v>
      </c>
      <c r="O268" s="150"/>
    </row>
    <row r="269" spans="1:104" x14ac:dyDescent="0.2">
      <c r="A269" s="157"/>
      <c r="B269" s="158"/>
      <c r="C269" s="200" t="s">
        <v>344</v>
      </c>
      <c r="D269" s="199"/>
      <c r="E269" s="159">
        <v>0.48120000000000002</v>
      </c>
      <c r="F269" s="160"/>
      <c r="G269" s="161"/>
      <c r="M269" s="162" t="s">
        <v>344</v>
      </c>
      <c r="O269" s="150"/>
    </row>
    <row r="270" spans="1:104" x14ac:dyDescent="0.2">
      <c r="A270" s="157"/>
      <c r="B270" s="158"/>
      <c r="C270" s="200" t="s">
        <v>345</v>
      </c>
      <c r="D270" s="199"/>
      <c r="E270" s="159">
        <v>0.93969999999999998</v>
      </c>
      <c r="F270" s="160"/>
      <c r="G270" s="161"/>
      <c r="M270" s="162" t="s">
        <v>345</v>
      </c>
      <c r="O270" s="150"/>
    </row>
    <row r="271" spans="1:104" x14ac:dyDescent="0.2">
      <c r="A271" s="157"/>
      <c r="B271" s="158"/>
      <c r="C271" s="200" t="s">
        <v>361</v>
      </c>
      <c r="D271" s="199"/>
      <c r="E271" s="159">
        <v>9.4200000000000006E-2</v>
      </c>
      <c r="F271" s="160"/>
      <c r="G271" s="161"/>
      <c r="M271" s="162" t="s">
        <v>361</v>
      </c>
      <c r="O271" s="150"/>
    </row>
    <row r="272" spans="1:104" x14ac:dyDescent="0.2">
      <c r="A272" s="163"/>
      <c r="B272" s="164" t="s">
        <v>69</v>
      </c>
      <c r="C272" s="165" t="str">
        <f>CONCATENATE(B257," ",C257)</f>
        <v>62 Úpravy povrchů vnější</v>
      </c>
      <c r="D272" s="163"/>
      <c r="E272" s="166"/>
      <c r="F272" s="166"/>
      <c r="G272" s="167">
        <f>SUM(G257:G271)</f>
        <v>0</v>
      </c>
      <c r="O272" s="150">
        <v>4</v>
      </c>
      <c r="BA272" s="168">
        <f>SUM(BA257:BA271)</f>
        <v>0</v>
      </c>
      <c r="BB272" s="168">
        <f>SUM(BB257:BB271)</f>
        <v>0</v>
      </c>
      <c r="BC272" s="168">
        <f>SUM(BC257:BC271)</f>
        <v>0</v>
      </c>
      <c r="BD272" s="168">
        <f>SUM(BD257:BD271)</f>
        <v>0</v>
      </c>
      <c r="BE272" s="168">
        <f>SUM(BE257:BE271)</f>
        <v>0</v>
      </c>
    </row>
    <row r="273" spans="1:104" x14ac:dyDescent="0.2">
      <c r="A273" s="143" t="s">
        <v>65</v>
      </c>
      <c r="B273" s="144" t="s">
        <v>362</v>
      </c>
      <c r="C273" s="145" t="s">
        <v>363</v>
      </c>
      <c r="D273" s="146"/>
      <c r="E273" s="147"/>
      <c r="F273" s="147"/>
      <c r="G273" s="148"/>
      <c r="H273" s="149"/>
      <c r="I273" s="149"/>
      <c r="O273" s="150">
        <v>1</v>
      </c>
    </row>
    <row r="274" spans="1:104" ht="22.5" x14ac:dyDescent="0.2">
      <c r="A274" s="151">
        <v>68</v>
      </c>
      <c r="B274" s="152" t="s">
        <v>364</v>
      </c>
      <c r="C274" s="153" t="s">
        <v>365</v>
      </c>
      <c r="D274" s="154" t="s">
        <v>155</v>
      </c>
      <c r="E274" s="155">
        <v>8.6999999999999993</v>
      </c>
      <c r="F274" s="155">
        <v>0</v>
      </c>
      <c r="G274" s="156">
        <f>E274*F274</f>
        <v>0</v>
      </c>
      <c r="O274" s="150">
        <v>2</v>
      </c>
      <c r="AA274" s="123">
        <v>12</v>
      </c>
      <c r="AB274" s="123">
        <v>0</v>
      </c>
      <c r="AC274" s="123">
        <v>68</v>
      </c>
      <c r="AZ274" s="123">
        <v>1</v>
      </c>
      <c r="BA274" s="123">
        <f>IF(AZ274=1,G274,0)</f>
        <v>0</v>
      </c>
      <c r="BB274" s="123">
        <f>IF(AZ274=2,G274,0)</f>
        <v>0</v>
      </c>
      <c r="BC274" s="123">
        <f>IF(AZ274=3,G274,0)</f>
        <v>0</v>
      </c>
      <c r="BD274" s="123">
        <f>IF(AZ274=4,G274,0)</f>
        <v>0</v>
      </c>
      <c r="BE274" s="123">
        <f>IF(AZ274=5,G274,0)</f>
        <v>0</v>
      </c>
      <c r="CZ274" s="123">
        <v>0</v>
      </c>
    </row>
    <row r="275" spans="1:104" x14ac:dyDescent="0.2">
      <c r="A275" s="157"/>
      <c r="B275" s="158"/>
      <c r="C275" s="200" t="s">
        <v>366</v>
      </c>
      <c r="D275" s="199"/>
      <c r="E275" s="159">
        <v>8.65</v>
      </c>
      <c r="F275" s="160"/>
      <c r="G275" s="161"/>
      <c r="M275" s="162" t="s">
        <v>366</v>
      </c>
      <c r="O275" s="150"/>
    </row>
    <row r="276" spans="1:104" x14ac:dyDescent="0.2">
      <c r="A276" s="157"/>
      <c r="B276" s="158"/>
      <c r="C276" s="200" t="s">
        <v>195</v>
      </c>
      <c r="D276" s="199"/>
      <c r="E276" s="159">
        <v>0.05</v>
      </c>
      <c r="F276" s="160"/>
      <c r="G276" s="161"/>
      <c r="M276" s="162" t="s">
        <v>195</v>
      </c>
      <c r="O276" s="150"/>
    </row>
    <row r="277" spans="1:104" x14ac:dyDescent="0.2">
      <c r="A277" s="163"/>
      <c r="B277" s="164" t="s">
        <v>69</v>
      </c>
      <c r="C277" s="165" t="str">
        <f>CONCATENATE(B273," ",C273)</f>
        <v>63 Podlahy a podlahové konstrukce</v>
      </c>
      <c r="D277" s="163"/>
      <c r="E277" s="166"/>
      <c r="F277" s="166"/>
      <c r="G277" s="167">
        <f>SUM(G273:G276)</f>
        <v>0</v>
      </c>
      <c r="O277" s="150">
        <v>4</v>
      </c>
      <c r="BA277" s="168">
        <f>SUM(BA273:BA276)</f>
        <v>0</v>
      </c>
      <c r="BB277" s="168">
        <f>SUM(BB273:BB276)</f>
        <v>0</v>
      </c>
      <c r="BC277" s="168">
        <f>SUM(BC273:BC276)</f>
        <v>0</v>
      </c>
      <c r="BD277" s="168">
        <f>SUM(BD273:BD276)</f>
        <v>0</v>
      </c>
      <c r="BE277" s="168">
        <f>SUM(BE273:BE276)</f>
        <v>0</v>
      </c>
    </row>
    <row r="278" spans="1:104" x14ac:dyDescent="0.2">
      <c r="A278" s="143" t="s">
        <v>65</v>
      </c>
      <c r="B278" s="144" t="s">
        <v>367</v>
      </c>
      <c r="C278" s="145" t="s">
        <v>368</v>
      </c>
      <c r="D278" s="146"/>
      <c r="E278" s="147"/>
      <c r="F278" s="147"/>
      <c r="G278" s="148"/>
      <c r="H278" s="149"/>
      <c r="I278" s="149"/>
      <c r="O278" s="150">
        <v>1</v>
      </c>
    </row>
    <row r="279" spans="1:104" x14ac:dyDescent="0.2">
      <c r="A279" s="151">
        <v>69</v>
      </c>
      <c r="B279" s="152" t="s">
        <v>369</v>
      </c>
      <c r="C279" s="153" t="s">
        <v>370</v>
      </c>
      <c r="D279" s="154" t="s">
        <v>155</v>
      </c>
      <c r="E279" s="155">
        <v>107.8535</v>
      </c>
      <c r="F279" s="155">
        <v>0</v>
      </c>
      <c r="G279" s="156">
        <f>E279*F279</f>
        <v>0</v>
      </c>
      <c r="O279" s="150">
        <v>2</v>
      </c>
      <c r="AA279" s="123">
        <v>12</v>
      </c>
      <c r="AB279" s="123">
        <v>0</v>
      </c>
      <c r="AC279" s="123">
        <v>69</v>
      </c>
      <c r="AZ279" s="123">
        <v>1</v>
      </c>
      <c r="BA279" s="123">
        <f>IF(AZ279=1,G279,0)</f>
        <v>0</v>
      </c>
      <c r="BB279" s="123">
        <f>IF(AZ279=2,G279,0)</f>
        <v>0</v>
      </c>
      <c r="BC279" s="123">
        <f>IF(AZ279=3,G279,0)</f>
        <v>0</v>
      </c>
      <c r="BD279" s="123">
        <f>IF(AZ279=4,G279,0)</f>
        <v>0</v>
      </c>
      <c r="BE279" s="123">
        <f>IF(AZ279=5,G279,0)</f>
        <v>0</v>
      </c>
      <c r="CZ279" s="123">
        <v>0</v>
      </c>
    </row>
    <row r="280" spans="1:104" x14ac:dyDescent="0.2">
      <c r="A280" s="157"/>
      <c r="B280" s="158"/>
      <c r="C280" s="200" t="s">
        <v>371</v>
      </c>
      <c r="D280" s="199"/>
      <c r="E280" s="159">
        <v>107.8535</v>
      </c>
      <c r="F280" s="160"/>
      <c r="G280" s="161"/>
      <c r="M280" s="162" t="s">
        <v>371</v>
      </c>
      <c r="O280" s="150"/>
    </row>
    <row r="281" spans="1:104" x14ac:dyDescent="0.2">
      <c r="A281" s="151">
        <v>70</v>
      </c>
      <c r="B281" s="152" t="s">
        <v>372</v>
      </c>
      <c r="C281" s="153" t="s">
        <v>373</v>
      </c>
      <c r="D281" s="154" t="s">
        <v>155</v>
      </c>
      <c r="E281" s="155">
        <v>96.5</v>
      </c>
      <c r="F281" s="155">
        <v>0</v>
      </c>
      <c r="G281" s="156">
        <f>E281*F281</f>
        <v>0</v>
      </c>
      <c r="O281" s="150">
        <v>2</v>
      </c>
      <c r="AA281" s="123">
        <v>12</v>
      </c>
      <c r="AB281" s="123">
        <v>0</v>
      </c>
      <c r="AC281" s="123">
        <v>70</v>
      </c>
      <c r="AZ281" s="123">
        <v>1</v>
      </c>
      <c r="BA281" s="123">
        <f>IF(AZ281=1,G281,0)</f>
        <v>0</v>
      </c>
      <c r="BB281" s="123">
        <f>IF(AZ281=2,G281,0)</f>
        <v>0</v>
      </c>
      <c r="BC281" s="123">
        <f>IF(AZ281=3,G281,0)</f>
        <v>0</v>
      </c>
      <c r="BD281" s="123">
        <f>IF(AZ281=4,G281,0)</f>
        <v>0</v>
      </c>
      <c r="BE281" s="123">
        <f>IF(AZ281=5,G281,0)</f>
        <v>0</v>
      </c>
      <c r="CZ281" s="123">
        <v>0</v>
      </c>
    </row>
    <row r="282" spans="1:104" x14ac:dyDescent="0.2">
      <c r="A282" s="157"/>
      <c r="B282" s="158"/>
      <c r="C282" s="200" t="s">
        <v>374</v>
      </c>
      <c r="D282" s="199"/>
      <c r="E282" s="159">
        <v>96.5</v>
      </c>
      <c r="F282" s="160"/>
      <c r="G282" s="161"/>
      <c r="M282" s="162" t="s">
        <v>374</v>
      </c>
      <c r="O282" s="150"/>
    </row>
    <row r="283" spans="1:104" x14ac:dyDescent="0.2">
      <c r="A283" s="151">
        <v>71</v>
      </c>
      <c r="B283" s="152" t="s">
        <v>375</v>
      </c>
      <c r="C283" s="153" t="s">
        <v>376</v>
      </c>
      <c r="D283" s="154" t="s">
        <v>155</v>
      </c>
      <c r="E283" s="155">
        <v>96.3</v>
      </c>
      <c r="F283" s="155">
        <v>0</v>
      </c>
      <c r="G283" s="156">
        <f>E283*F283</f>
        <v>0</v>
      </c>
      <c r="O283" s="150">
        <v>2</v>
      </c>
      <c r="AA283" s="123">
        <v>12</v>
      </c>
      <c r="AB283" s="123">
        <v>0</v>
      </c>
      <c r="AC283" s="123">
        <v>71</v>
      </c>
      <c r="AZ283" s="123">
        <v>1</v>
      </c>
      <c r="BA283" s="123">
        <f>IF(AZ283=1,G283,0)</f>
        <v>0</v>
      </c>
      <c r="BB283" s="123">
        <f>IF(AZ283=2,G283,0)</f>
        <v>0</v>
      </c>
      <c r="BC283" s="123">
        <f>IF(AZ283=3,G283,0)</f>
        <v>0</v>
      </c>
      <c r="BD283" s="123">
        <f>IF(AZ283=4,G283,0)</f>
        <v>0</v>
      </c>
      <c r="BE283" s="123">
        <f>IF(AZ283=5,G283,0)</f>
        <v>0</v>
      </c>
      <c r="CZ283" s="123">
        <v>0</v>
      </c>
    </row>
    <row r="284" spans="1:104" x14ac:dyDescent="0.2">
      <c r="A284" s="157"/>
      <c r="B284" s="158"/>
      <c r="C284" s="200" t="s">
        <v>377</v>
      </c>
      <c r="D284" s="199"/>
      <c r="E284" s="159">
        <v>96.25</v>
      </c>
      <c r="F284" s="160"/>
      <c r="G284" s="161"/>
      <c r="M284" s="162" t="s">
        <v>377</v>
      </c>
      <c r="O284" s="150"/>
    </row>
    <row r="285" spans="1:104" x14ac:dyDescent="0.2">
      <c r="A285" s="157"/>
      <c r="B285" s="158"/>
      <c r="C285" s="200" t="s">
        <v>195</v>
      </c>
      <c r="D285" s="199"/>
      <c r="E285" s="159">
        <v>0.05</v>
      </c>
      <c r="F285" s="160"/>
      <c r="G285" s="161"/>
      <c r="M285" s="162" t="s">
        <v>195</v>
      </c>
      <c r="O285" s="150"/>
    </row>
    <row r="286" spans="1:104" x14ac:dyDescent="0.2">
      <c r="A286" s="163"/>
      <c r="B286" s="164" t="s">
        <v>69</v>
      </c>
      <c r="C286" s="165" t="str">
        <f>CONCATENATE(B278," ",C278)</f>
        <v>94 Lešení a stavební výtahy</v>
      </c>
      <c r="D286" s="163"/>
      <c r="E286" s="166"/>
      <c r="F286" s="166"/>
      <c r="G286" s="167">
        <f>SUM(G278:G285)</f>
        <v>0</v>
      </c>
      <c r="O286" s="150">
        <v>4</v>
      </c>
      <c r="BA286" s="168">
        <f>SUM(BA278:BA285)</f>
        <v>0</v>
      </c>
      <c r="BB286" s="168">
        <f>SUM(BB278:BB285)</f>
        <v>0</v>
      </c>
      <c r="BC286" s="168">
        <f>SUM(BC278:BC285)</f>
        <v>0</v>
      </c>
      <c r="BD286" s="168">
        <f>SUM(BD278:BD285)</f>
        <v>0</v>
      </c>
      <c r="BE286" s="168">
        <f>SUM(BE278:BE285)</f>
        <v>0</v>
      </c>
    </row>
    <row r="287" spans="1:104" x14ac:dyDescent="0.2">
      <c r="A287" s="143" t="s">
        <v>65</v>
      </c>
      <c r="B287" s="144" t="s">
        <v>378</v>
      </c>
      <c r="C287" s="145" t="s">
        <v>379</v>
      </c>
      <c r="D287" s="146"/>
      <c r="E287" s="147"/>
      <c r="F287" s="147"/>
      <c r="G287" s="148"/>
      <c r="H287" s="149"/>
      <c r="I287" s="149"/>
      <c r="O287" s="150">
        <v>1</v>
      </c>
    </row>
    <row r="288" spans="1:104" x14ac:dyDescent="0.2">
      <c r="A288" s="151">
        <v>72</v>
      </c>
      <c r="B288" s="152" t="s">
        <v>380</v>
      </c>
      <c r="C288" s="153" t="s">
        <v>381</v>
      </c>
      <c r="D288" s="154" t="s">
        <v>155</v>
      </c>
      <c r="E288" s="155">
        <v>161.69999999999999</v>
      </c>
      <c r="F288" s="155"/>
      <c r="G288" s="156">
        <f>E288*F288</f>
        <v>0</v>
      </c>
      <c r="O288" s="150">
        <v>2</v>
      </c>
      <c r="AA288" s="123">
        <v>12</v>
      </c>
      <c r="AB288" s="123">
        <v>0</v>
      </c>
      <c r="AC288" s="123">
        <v>72</v>
      </c>
      <c r="AZ288" s="123">
        <v>1</v>
      </c>
      <c r="BA288" s="123">
        <f>IF(AZ288=1,G288,0)</f>
        <v>0</v>
      </c>
      <c r="BB288" s="123">
        <f>IF(AZ288=2,G288,0)</f>
        <v>0</v>
      </c>
      <c r="BC288" s="123">
        <f>IF(AZ288=3,G288,0)</f>
        <v>0</v>
      </c>
      <c r="BD288" s="123">
        <f>IF(AZ288=4,G288,0)</f>
        <v>0</v>
      </c>
      <c r="BE288" s="123">
        <f>IF(AZ288=5,G288,0)</f>
        <v>0</v>
      </c>
      <c r="CZ288" s="123">
        <v>0</v>
      </c>
    </row>
    <row r="289" spans="1:104" x14ac:dyDescent="0.2">
      <c r="A289" s="157"/>
      <c r="B289" s="158"/>
      <c r="C289" s="200" t="s">
        <v>382</v>
      </c>
      <c r="D289" s="199"/>
      <c r="E289" s="159">
        <v>54.15</v>
      </c>
      <c r="F289" s="160"/>
      <c r="G289" s="161"/>
      <c r="M289" s="162" t="s">
        <v>382</v>
      </c>
      <c r="O289" s="150"/>
    </row>
    <row r="290" spans="1:104" x14ac:dyDescent="0.2">
      <c r="A290" s="157"/>
      <c r="B290" s="158"/>
      <c r="C290" s="200" t="s">
        <v>383</v>
      </c>
      <c r="D290" s="199"/>
      <c r="E290" s="159">
        <v>30.27</v>
      </c>
      <c r="F290" s="160"/>
      <c r="G290" s="161"/>
      <c r="M290" s="162" t="s">
        <v>383</v>
      </c>
      <c r="O290" s="150"/>
    </row>
    <row r="291" spans="1:104" x14ac:dyDescent="0.2">
      <c r="A291" s="157"/>
      <c r="B291" s="158"/>
      <c r="C291" s="200" t="s">
        <v>384</v>
      </c>
      <c r="D291" s="199"/>
      <c r="E291" s="159">
        <v>77.2</v>
      </c>
      <c r="F291" s="160"/>
      <c r="G291" s="161"/>
      <c r="M291" s="162" t="s">
        <v>384</v>
      </c>
      <c r="O291" s="150"/>
    </row>
    <row r="292" spans="1:104" x14ac:dyDescent="0.2">
      <c r="A292" s="157"/>
      <c r="B292" s="158"/>
      <c r="C292" s="200" t="s">
        <v>246</v>
      </c>
      <c r="D292" s="199"/>
      <c r="E292" s="159">
        <v>0.08</v>
      </c>
      <c r="F292" s="160"/>
      <c r="G292" s="161"/>
      <c r="M292" s="162" t="s">
        <v>246</v>
      </c>
      <c r="O292" s="150"/>
    </row>
    <row r="293" spans="1:104" x14ac:dyDescent="0.2">
      <c r="A293" s="163"/>
      <c r="B293" s="164" t="s">
        <v>69</v>
      </c>
      <c r="C293" s="165" t="str">
        <f>CONCATENATE(B287," ",C287)</f>
        <v>95 Dokončovací konstrukce na pozemních stavbách</v>
      </c>
      <c r="D293" s="163"/>
      <c r="E293" s="166"/>
      <c r="F293" s="166"/>
      <c r="G293" s="167">
        <f>SUM(G287:G292)</f>
        <v>0</v>
      </c>
      <c r="O293" s="150">
        <v>4</v>
      </c>
      <c r="BA293" s="168">
        <f>SUM(BA287:BA292)</f>
        <v>0</v>
      </c>
      <c r="BB293" s="168">
        <f>SUM(BB287:BB292)</f>
        <v>0</v>
      </c>
      <c r="BC293" s="168">
        <f>SUM(BC287:BC292)</f>
        <v>0</v>
      </c>
      <c r="BD293" s="168">
        <f>SUM(BD287:BD292)</f>
        <v>0</v>
      </c>
      <c r="BE293" s="168">
        <f>SUM(BE287:BE292)</f>
        <v>0</v>
      </c>
    </row>
    <row r="294" spans="1:104" x14ac:dyDescent="0.2">
      <c r="A294" s="143" t="s">
        <v>65</v>
      </c>
      <c r="B294" s="144" t="s">
        <v>385</v>
      </c>
      <c r="C294" s="145" t="s">
        <v>386</v>
      </c>
      <c r="D294" s="146"/>
      <c r="E294" s="147"/>
      <c r="F294" s="147"/>
      <c r="G294" s="148"/>
      <c r="H294" s="149"/>
      <c r="I294" s="149"/>
      <c r="O294" s="150">
        <v>1</v>
      </c>
    </row>
    <row r="295" spans="1:104" x14ac:dyDescent="0.2">
      <c r="A295" s="151">
        <v>73</v>
      </c>
      <c r="B295" s="152" t="s">
        <v>387</v>
      </c>
      <c r="C295" s="153" t="s">
        <v>388</v>
      </c>
      <c r="D295" s="154" t="s">
        <v>165</v>
      </c>
      <c r="E295" s="155">
        <v>390.38900000000001</v>
      </c>
      <c r="F295" s="155">
        <v>0</v>
      </c>
      <c r="G295" s="156">
        <f>E295*F295</f>
        <v>0</v>
      </c>
      <c r="O295" s="150">
        <v>2</v>
      </c>
      <c r="AA295" s="123">
        <v>12</v>
      </c>
      <c r="AB295" s="123">
        <v>0</v>
      </c>
      <c r="AC295" s="123">
        <v>73</v>
      </c>
      <c r="AZ295" s="123">
        <v>1</v>
      </c>
      <c r="BA295" s="123">
        <f>IF(AZ295=1,G295,0)</f>
        <v>0</v>
      </c>
      <c r="BB295" s="123">
        <f>IF(AZ295=2,G295,0)</f>
        <v>0</v>
      </c>
      <c r="BC295" s="123">
        <f>IF(AZ295=3,G295,0)</f>
        <v>0</v>
      </c>
      <c r="BD295" s="123">
        <f>IF(AZ295=4,G295,0)</f>
        <v>0</v>
      </c>
      <c r="BE295" s="123">
        <f>IF(AZ295=5,G295,0)</f>
        <v>0</v>
      </c>
      <c r="CZ295" s="123">
        <v>0</v>
      </c>
    </row>
    <row r="296" spans="1:104" x14ac:dyDescent="0.2">
      <c r="A296" s="163"/>
      <c r="B296" s="164" t="s">
        <v>69</v>
      </c>
      <c r="C296" s="165" t="str">
        <f>CONCATENATE(B294," ",C294)</f>
        <v>99 Staveništní přesun hmot</v>
      </c>
      <c r="D296" s="163"/>
      <c r="E296" s="166"/>
      <c r="F296" s="166"/>
      <c r="G296" s="167">
        <f>SUM(G294:G295)</f>
        <v>0</v>
      </c>
      <c r="O296" s="150">
        <v>4</v>
      </c>
      <c r="BA296" s="168">
        <f>SUM(BA294:BA295)</f>
        <v>0</v>
      </c>
      <c r="BB296" s="168">
        <f>SUM(BB294:BB295)</f>
        <v>0</v>
      </c>
      <c r="BC296" s="168">
        <f>SUM(BC294:BC295)</f>
        <v>0</v>
      </c>
      <c r="BD296" s="168">
        <f>SUM(BD294:BD295)</f>
        <v>0</v>
      </c>
      <c r="BE296" s="168">
        <f>SUM(BE294:BE295)</f>
        <v>0</v>
      </c>
    </row>
    <row r="297" spans="1:104" x14ac:dyDescent="0.2">
      <c r="A297" s="143" t="s">
        <v>65</v>
      </c>
      <c r="B297" s="144" t="s">
        <v>389</v>
      </c>
      <c r="C297" s="145" t="s">
        <v>390</v>
      </c>
      <c r="D297" s="146"/>
      <c r="E297" s="147"/>
      <c r="F297" s="147"/>
      <c r="G297" s="148"/>
      <c r="H297" s="149"/>
      <c r="I297" s="149"/>
      <c r="O297" s="150">
        <v>1</v>
      </c>
    </row>
    <row r="298" spans="1:104" ht="22.5" x14ac:dyDescent="0.2">
      <c r="A298" s="151">
        <v>74</v>
      </c>
      <c r="B298" s="152" t="s">
        <v>391</v>
      </c>
      <c r="C298" s="153" t="s">
        <v>392</v>
      </c>
      <c r="D298" s="154" t="s">
        <v>155</v>
      </c>
      <c r="E298" s="155">
        <v>51.7</v>
      </c>
      <c r="F298" s="155">
        <v>0</v>
      </c>
      <c r="G298" s="156">
        <f>E298*F298</f>
        <v>0</v>
      </c>
      <c r="O298" s="150">
        <v>2</v>
      </c>
      <c r="AA298" s="123">
        <v>12</v>
      </c>
      <c r="AB298" s="123">
        <v>0</v>
      </c>
      <c r="AC298" s="123">
        <v>74</v>
      </c>
      <c r="AZ298" s="123">
        <v>2</v>
      </c>
      <c r="BA298" s="123">
        <f>IF(AZ298=1,G298,0)</f>
        <v>0</v>
      </c>
      <c r="BB298" s="123">
        <f>IF(AZ298=2,G298,0)</f>
        <v>0</v>
      </c>
      <c r="BC298" s="123">
        <f>IF(AZ298=3,G298,0)</f>
        <v>0</v>
      </c>
      <c r="BD298" s="123">
        <f>IF(AZ298=4,G298,0)</f>
        <v>0</v>
      </c>
      <c r="BE298" s="123">
        <f>IF(AZ298=5,G298,0)</f>
        <v>0</v>
      </c>
      <c r="CZ298" s="123">
        <v>0</v>
      </c>
    </row>
    <row r="299" spans="1:104" x14ac:dyDescent="0.2">
      <c r="A299" s="157"/>
      <c r="B299" s="158"/>
      <c r="C299" s="200" t="s">
        <v>393</v>
      </c>
      <c r="D299" s="199"/>
      <c r="E299" s="159">
        <v>21.08</v>
      </c>
      <c r="F299" s="160"/>
      <c r="G299" s="161"/>
      <c r="M299" s="162" t="s">
        <v>393</v>
      </c>
      <c r="O299" s="150"/>
    </row>
    <row r="300" spans="1:104" x14ac:dyDescent="0.2">
      <c r="A300" s="157"/>
      <c r="B300" s="158"/>
      <c r="C300" s="200" t="s">
        <v>394</v>
      </c>
      <c r="D300" s="199"/>
      <c r="E300" s="159">
        <v>8.36</v>
      </c>
      <c r="F300" s="160"/>
      <c r="G300" s="161"/>
      <c r="M300" s="162" t="s">
        <v>394</v>
      </c>
      <c r="O300" s="150"/>
    </row>
    <row r="301" spans="1:104" x14ac:dyDescent="0.2">
      <c r="A301" s="157"/>
      <c r="B301" s="158"/>
      <c r="C301" s="200" t="s">
        <v>395</v>
      </c>
      <c r="D301" s="199"/>
      <c r="E301" s="159">
        <v>20.96</v>
      </c>
      <c r="F301" s="160"/>
      <c r="G301" s="161"/>
      <c r="M301" s="162" t="s">
        <v>395</v>
      </c>
      <c r="O301" s="150"/>
    </row>
    <row r="302" spans="1:104" x14ac:dyDescent="0.2">
      <c r="A302" s="157"/>
      <c r="B302" s="158"/>
      <c r="C302" s="200" t="s">
        <v>396</v>
      </c>
      <c r="D302" s="199"/>
      <c r="E302" s="159">
        <v>1.22</v>
      </c>
      <c r="F302" s="160"/>
      <c r="G302" s="161"/>
      <c r="M302" s="162" t="s">
        <v>396</v>
      </c>
      <c r="O302" s="150"/>
    </row>
    <row r="303" spans="1:104" x14ac:dyDescent="0.2">
      <c r="A303" s="157"/>
      <c r="B303" s="158"/>
      <c r="C303" s="200" t="s">
        <v>246</v>
      </c>
      <c r="D303" s="199"/>
      <c r="E303" s="159">
        <v>0.08</v>
      </c>
      <c r="F303" s="160"/>
      <c r="G303" s="161"/>
      <c r="M303" s="162" t="s">
        <v>246</v>
      </c>
      <c r="O303" s="150"/>
    </row>
    <row r="304" spans="1:104" ht="22.5" x14ac:dyDescent="0.2">
      <c r="A304" s="151">
        <v>75</v>
      </c>
      <c r="B304" s="152" t="s">
        <v>397</v>
      </c>
      <c r="C304" s="153" t="s">
        <v>398</v>
      </c>
      <c r="D304" s="154" t="s">
        <v>155</v>
      </c>
      <c r="E304" s="155">
        <v>32.4</v>
      </c>
      <c r="F304" s="155">
        <v>0</v>
      </c>
      <c r="G304" s="156">
        <f>E304*F304</f>
        <v>0</v>
      </c>
      <c r="O304" s="150">
        <v>2</v>
      </c>
      <c r="AA304" s="123">
        <v>12</v>
      </c>
      <c r="AB304" s="123">
        <v>0</v>
      </c>
      <c r="AC304" s="123">
        <v>75</v>
      </c>
      <c r="AZ304" s="123">
        <v>2</v>
      </c>
      <c r="BA304" s="123">
        <f>IF(AZ304=1,G304,0)</f>
        <v>0</v>
      </c>
      <c r="BB304" s="123">
        <f>IF(AZ304=2,G304,0)</f>
        <v>0</v>
      </c>
      <c r="BC304" s="123">
        <f>IF(AZ304=3,G304,0)</f>
        <v>0</v>
      </c>
      <c r="BD304" s="123">
        <f>IF(AZ304=4,G304,0)</f>
        <v>0</v>
      </c>
      <c r="BE304" s="123">
        <f>IF(AZ304=5,G304,0)</f>
        <v>0</v>
      </c>
      <c r="CZ304" s="123">
        <v>0</v>
      </c>
    </row>
    <row r="305" spans="1:104" x14ac:dyDescent="0.2">
      <c r="A305" s="157"/>
      <c r="B305" s="158"/>
      <c r="C305" s="200" t="s">
        <v>399</v>
      </c>
      <c r="D305" s="199"/>
      <c r="E305" s="159">
        <v>23.187999999999999</v>
      </c>
      <c r="F305" s="160"/>
      <c r="G305" s="161"/>
      <c r="M305" s="162" t="s">
        <v>399</v>
      </c>
      <c r="O305" s="150"/>
    </row>
    <row r="306" spans="1:104" x14ac:dyDescent="0.2">
      <c r="A306" s="157"/>
      <c r="B306" s="158"/>
      <c r="C306" s="200" t="s">
        <v>400</v>
      </c>
      <c r="D306" s="199"/>
      <c r="E306" s="159">
        <v>9.1959999999999997</v>
      </c>
      <c r="F306" s="160"/>
      <c r="G306" s="161"/>
      <c r="M306" s="162" t="s">
        <v>400</v>
      </c>
      <c r="O306" s="150"/>
    </row>
    <row r="307" spans="1:104" x14ac:dyDescent="0.2">
      <c r="A307" s="157"/>
      <c r="B307" s="158"/>
      <c r="C307" s="200" t="s">
        <v>401</v>
      </c>
      <c r="D307" s="199"/>
      <c r="E307" s="159">
        <v>1.6E-2</v>
      </c>
      <c r="F307" s="160"/>
      <c r="G307" s="161"/>
      <c r="M307" s="162" t="s">
        <v>401</v>
      </c>
      <c r="O307" s="150"/>
    </row>
    <row r="308" spans="1:104" x14ac:dyDescent="0.2">
      <c r="A308" s="151">
        <v>76</v>
      </c>
      <c r="B308" s="152" t="s">
        <v>402</v>
      </c>
      <c r="C308" s="153" t="s">
        <v>403</v>
      </c>
      <c r="D308" s="154" t="s">
        <v>54</v>
      </c>
      <c r="E308" s="155">
        <v>165.5538</v>
      </c>
      <c r="F308" s="155">
        <v>0</v>
      </c>
      <c r="G308" s="156">
        <f>E308*F308</f>
        <v>0</v>
      </c>
      <c r="O308" s="150">
        <v>2</v>
      </c>
      <c r="AA308" s="123">
        <v>12</v>
      </c>
      <c r="AB308" s="123">
        <v>0</v>
      </c>
      <c r="AC308" s="123">
        <v>76</v>
      </c>
      <c r="AZ308" s="123">
        <v>2</v>
      </c>
      <c r="BA308" s="123">
        <f>IF(AZ308=1,G308,0)</f>
        <v>0</v>
      </c>
      <c r="BB308" s="123">
        <f>IF(AZ308=2,G308,0)</f>
        <v>0</v>
      </c>
      <c r="BC308" s="123">
        <f>IF(AZ308=3,G308,0)</f>
        <v>0</v>
      </c>
      <c r="BD308" s="123">
        <f>IF(AZ308=4,G308,0)</f>
        <v>0</v>
      </c>
      <c r="BE308" s="123">
        <f>IF(AZ308=5,G308,0)</f>
        <v>0</v>
      </c>
      <c r="CZ308" s="123">
        <v>0</v>
      </c>
    </row>
    <row r="309" spans="1:104" x14ac:dyDescent="0.2">
      <c r="A309" s="163"/>
      <c r="B309" s="164" t="s">
        <v>69</v>
      </c>
      <c r="C309" s="165" t="str">
        <f>CONCATENATE(B297," ",C297)</f>
        <v>711 Izolace proti vodě</v>
      </c>
      <c r="D309" s="163"/>
      <c r="E309" s="166"/>
      <c r="F309" s="166"/>
      <c r="G309" s="167">
        <f>SUM(G297:G308)</f>
        <v>0</v>
      </c>
      <c r="O309" s="150">
        <v>4</v>
      </c>
      <c r="BA309" s="168">
        <f>SUM(BA297:BA308)</f>
        <v>0</v>
      </c>
      <c r="BB309" s="168">
        <f>SUM(BB297:BB308)</f>
        <v>0</v>
      </c>
      <c r="BC309" s="168">
        <f>SUM(BC297:BC308)</f>
        <v>0</v>
      </c>
      <c r="BD309" s="168">
        <f>SUM(BD297:BD308)</f>
        <v>0</v>
      </c>
      <c r="BE309" s="168">
        <f>SUM(BE297:BE308)</f>
        <v>0</v>
      </c>
    </row>
    <row r="310" spans="1:104" x14ac:dyDescent="0.2">
      <c r="A310" s="143" t="s">
        <v>65</v>
      </c>
      <c r="B310" s="144" t="s">
        <v>404</v>
      </c>
      <c r="C310" s="145" t="s">
        <v>405</v>
      </c>
      <c r="D310" s="146"/>
      <c r="E310" s="147"/>
      <c r="F310" s="147"/>
      <c r="G310" s="148"/>
      <c r="H310" s="149"/>
      <c r="I310" s="149"/>
      <c r="O310" s="150">
        <v>1</v>
      </c>
    </row>
    <row r="311" spans="1:104" ht="22.5" x14ac:dyDescent="0.2">
      <c r="A311" s="151">
        <v>77</v>
      </c>
      <c r="B311" s="152" t="s">
        <v>406</v>
      </c>
      <c r="C311" s="153" t="s">
        <v>407</v>
      </c>
      <c r="D311" s="154" t="s">
        <v>155</v>
      </c>
      <c r="E311" s="155">
        <v>91.5</v>
      </c>
      <c r="F311" s="155">
        <v>0</v>
      </c>
      <c r="G311" s="156">
        <f>E311*F311</f>
        <v>0</v>
      </c>
      <c r="O311" s="150">
        <v>2</v>
      </c>
      <c r="AA311" s="123">
        <v>12</v>
      </c>
      <c r="AB311" s="123">
        <v>0</v>
      </c>
      <c r="AC311" s="123">
        <v>77</v>
      </c>
      <c r="AZ311" s="123">
        <v>2</v>
      </c>
      <c r="BA311" s="123">
        <f>IF(AZ311=1,G311,0)</f>
        <v>0</v>
      </c>
      <c r="BB311" s="123">
        <f>IF(AZ311=2,G311,0)</f>
        <v>0</v>
      </c>
      <c r="BC311" s="123">
        <f>IF(AZ311=3,G311,0)</f>
        <v>0</v>
      </c>
      <c r="BD311" s="123">
        <f>IF(AZ311=4,G311,0)</f>
        <v>0</v>
      </c>
      <c r="BE311" s="123">
        <f>IF(AZ311=5,G311,0)</f>
        <v>0</v>
      </c>
      <c r="CZ311" s="123">
        <v>0</v>
      </c>
    </row>
    <row r="312" spans="1:104" x14ac:dyDescent="0.2">
      <c r="A312" s="157"/>
      <c r="B312" s="158"/>
      <c r="C312" s="200" t="s">
        <v>408</v>
      </c>
      <c r="D312" s="199"/>
      <c r="E312" s="159">
        <v>91.427999999999997</v>
      </c>
      <c r="F312" s="160"/>
      <c r="G312" s="161"/>
      <c r="M312" s="162" t="s">
        <v>408</v>
      </c>
      <c r="O312" s="150"/>
    </row>
    <row r="313" spans="1:104" x14ac:dyDescent="0.2">
      <c r="A313" s="157"/>
      <c r="B313" s="158"/>
      <c r="C313" s="200" t="s">
        <v>409</v>
      </c>
      <c r="D313" s="199"/>
      <c r="E313" s="159">
        <v>7.1999999999999995E-2</v>
      </c>
      <c r="F313" s="160"/>
      <c r="G313" s="161"/>
      <c r="M313" s="162" t="s">
        <v>409</v>
      </c>
      <c r="O313" s="150"/>
    </row>
    <row r="314" spans="1:104" ht="22.5" x14ac:dyDescent="0.2">
      <c r="A314" s="151">
        <v>78</v>
      </c>
      <c r="B314" s="152" t="s">
        <v>410</v>
      </c>
      <c r="C314" s="153" t="s">
        <v>411</v>
      </c>
      <c r="D314" s="154" t="s">
        <v>155</v>
      </c>
      <c r="E314" s="155">
        <v>80.7</v>
      </c>
      <c r="F314" s="155">
        <v>0</v>
      </c>
      <c r="G314" s="156">
        <f>E314*F314</f>
        <v>0</v>
      </c>
      <c r="O314" s="150">
        <v>2</v>
      </c>
      <c r="AA314" s="123">
        <v>12</v>
      </c>
      <c r="AB314" s="123">
        <v>0</v>
      </c>
      <c r="AC314" s="123">
        <v>78</v>
      </c>
      <c r="AZ314" s="123">
        <v>2</v>
      </c>
      <c r="BA314" s="123">
        <f>IF(AZ314=1,G314,0)</f>
        <v>0</v>
      </c>
      <c r="BB314" s="123">
        <f>IF(AZ314=2,G314,0)</f>
        <v>0</v>
      </c>
      <c r="BC314" s="123">
        <f>IF(AZ314=3,G314,0)</f>
        <v>0</v>
      </c>
      <c r="BD314" s="123">
        <f>IF(AZ314=4,G314,0)</f>
        <v>0</v>
      </c>
      <c r="BE314" s="123">
        <f>IF(AZ314=5,G314,0)</f>
        <v>0</v>
      </c>
      <c r="CZ314" s="123">
        <v>0</v>
      </c>
    </row>
    <row r="315" spans="1:104" x14ac:dyDescent="0.2">
      <c r="A315" s="157"/>
      <c r="B315" s="158"/>
      <c r="C315" s="200" t="s">
        <v>412</v>
      </c>
      <c r="D315" s="199"/>
      <c r="E315" s="159">
        <v>80.652000000000001</v>
      </c>
      <c r="F315" s="160"/>
      <c r="G315" s="161"/>
      <c r="M315" s="162" t="s">
        <v>412</v>
      </c>
      <c r="O315" s="150"/>
    </row>
    <row r="316" spans="1:104" x14ac:dyDescent="0.2">
      <c r="A316" s="157"/>
      <c r="B316" s="158"/>
      <c r="C316" s="200" t="s">
        <v>413</v>
      </c>
      <c r="D316" s="199"/>
      <c r="E316" s="159">
        <v>4.8000000000000001E-2</v>
      </c>
      <c r="F316" s="160"/>
      <c r="G316" s="161"/>
      <c r="M316" s="162" t="s">
        <v>413</v>
      </c>
      <c r="O316" s="150"/>
    </row>
    <row r="317" spans="1:104" x14ac:dyDescent="0.2">
      <c r="A317" s="151">
        <v>79</v>
      </c>
      <c r="B317" s="152" t="s">
        <v>414</v>
      </c>
      <c r="C317" s="153" t="s">
        <v>415</v>
      </c>
      <c r="D317" s="154" t="s">
        <v>165</v>
      </c>
      <c r="E317" s="155">
        <v>4.2999999999999997E-2</v>
      </c>
      <c r="F317" s="155">
        <v>0</v>
      </c>
      <c r="G317" s="156">
        <f>E317*F317</f>
        <v>0</v>
      </c>
      <c r="O317" s="150">
        <v>2</v>
      </c>
      <c r="AA317" s="123">
        <v>12</v>
      </c>
      <c r="AB317" s="123">
        <v>0</v>
      </c>
      <c r="AC317" s="123">
        <v>79</v>
      </c>
      <c r="AZ317" s="123">
        <v>2</v>
      </c>
      <c r="BA317" s="123">
        <f>IF(AZ317=1,G317,0)</f>
        <v>0</v>
      </c>
      <c r="BB317" s="123">
        <f>IF(AZ317=2,G317,0)</f>
        <v>0</v>
      </c>
      <c r="BC317" s="123">
        <f>IF(AZ317=3,G317,0)</f>
        <v>0</v>
      </c>
      <c r="BD317" s="123">
        <f>IF(AZ317=4,G317,0)</f>
        <v>0</v>
      </c>
      <c r="BE317" s="123">
        <f>IF(AZ317=5,G317,0)</f>
        <v>0</v>
      </c>
      <c r="CZ317" s="123">
        <v>0</v>
      </c>
    </row>
    <row r="318" spans="1:104" x14ac:dyDescent="0.2">
      <c r="A318" s="163"/>
      <c r="B318" s="164" t="s">
        <v>69</v>
      </c>
      <c r="C318" s="165" t="str">
        <f>CONCATENATE(B310," ",C310)</f>
        <v>712 Živičné krytiny</v>
      </c>
      <c r="D318" s="163"/>
      <c r="E318" s="166"/>
      <c r="F318" s="166"/>
      <c r="G318" s="167">
        <f>SUM(G310:G317)</f>
        <v>0</v>
      </c>
      <c r="O318" s="150">
        <v>4</v>
      </c>
      <c r="BA318" s="168">
        <f>SUM(BA310:BA317)</f>
        <v>0</v>
      </c>
      <c r="BB318" s="168">
        <f>SUM(BB310:BB317)</f>
        <v>0</v>
      </c>
      <c r="BC318" s="168">
        <f>SUM(BC310:BC317)</f>
        <v>0</v>
      </c>
      <c r="BD318" s="168">
        <f>SUM(BD310:BD317)</f>
        <v>0</v>
      </c>
      <c r="BE318" s="168">
        <f>SUM(BE310:BE317)</f>
        <v>0</v>
      </c>
    </row>
    <row r="319" spans="1:104" x14ac:dyDescent="0.2">
      <c r="A319" s="143" t="s">
        <v>65</v>
      </c>
      <c r="B319" s="144" t="s">
        <v>416</v>
      </c>
      <c r="C319" s="145" t="s">
        <v>417</v>
      </c>
      <c r="D319" s="146"/>
      <c r="E319" s="147"/>
      <c r="F319" s="147"/>
      <c r="G319" s="148"/>
      <c r="H319" s="149"/>
      <c r="I319" s="149"/>
      <c r="O319" s="150">
        <v>1</v>
      </c>
    </row>
    <row r="320" spans="1:104" ht="22.5" x14ac:dyDescent="0.2">
      <c r="A320" s="151">
        <v>80</v>
      </c>
      <c r="B320" s="152" t="s">
        <v>418</v>
      </c>
      <c r="C320" s="153" t="s">
        <v>419</v>
      </c>
      <c r="D320" s="154" t="s">
        <v>155</v>
      </c>
      <c r="E320" s="155">
        <v>59.1</v>
      </c>
      <c r="F320" s="155">
        <v>0</v>
      </c>
      <c r="G320" s="156">
        <f>E320*F320</f>
        <v>0</v>
      </c>
      <c r="O320" s="150">
        <v>2</v>
      </c>
      <c r="AA320" s="123">
        <v>12</v>
      </c>
      <c r="AB320" s="123">
        <v>0</v>
      </c>
      <c r="AC320" s="123">
        <v>80</v>
      </c>
      <c r="AZ320" s="123">
        <v>2</v>
      </c>
      <c r="BA320" s="123">
        <f>IF(AZ320=1,G320,0)</f>
        <v>0</v>
      </c>
      <c r="BB320" s="123">
        <f>IF(AZ320=2,G320,0)</f>
        <v>0</v>
      </c>
      <c r="BC320" s="123">
        <f>IF(AZ320=3,G320,0)</f>
        <v>0</v>
      </c>
      <c r="BD320" s="123">
        <f>IF(AZ320=4,G320,0)</f>
        <v>0</v>
      </c>
      <c r="BE320" s="123">
        <f>IF(AZ320=5,G320,0)</f>
        <v>0</v>
      </c>
      <c r="CZ320" s="123">
        <v>0</v>
      </c>
    </row>
    <row r="321" spans="1:104" x14ac:dyDescent="0.2">
      <c r="A321" s="157"/>
      <c r="B321" s="158"/>
      <c r="C321" s="200" t="s">
        <v>420</v>
      </c>
      <c r="D321" s="199"/>
      <c r="E321" s="159">
        <v>59.072000000000003</v>
      </c>
      <c r="F321" s="160"/>
      <c r="G321" s="161"/>
      <c r="M321" s="162" t="s">
        <v>420</v>
      </c>
      <c r="O321" s="150"/>
    </row>
    <row r="322" spans="1:104" x14ac:dyDescent="0.2">
      <c r="A322" s="157"/>
      <c r="B322" s="158"/>
      <c r="C322" s="200" t="s">
        <v>421</v>
      </c>
      <c r="D322" s="199"/>
      <c r="E322" s="159">
        <v>2.8000000000000001E-2</v>
      </c>
      <c r="F322" s="160"/>
      <c r="G322" s="161"/>
      <c r="M322" s="162" t="s">
        <v>421</v>
      </c>
      <c r="O322" s="150"/>
    </row>
    <row r="323" spans="1:104" ht="22.5" x14ac:dyDescent="0.2">
      <c r="A323" s="151">
        <v>81</v>
      </c>
      <c r="B323" s="152" t="s">
        <v>422</v>
      </c>
      <c r="C323" s="153" t="s">
        <v>423</v>
      </c>
      <c r="D323" s="154" t="s">
        <v>155</v>
      </c>
      <c r="E323" s="155">
        <v>73.400000000000006</v>
      </c>
      <c r="F323" s="155"/>
      <c r="G323" s="156">
        <f>E323*F323</f>
        <v>0</v>
      </c>
      <c r="O323" s="150">
        <v>2</v>
      </c>
      <c r="AA323" s="123">
        <v>12</v>
      </c>
      <c r="AB323" s="123">
        <v>0</v>
      </c>
      <c r="AC323" s="123">
        <v>81</v>
      </c>
      <c r="AZ323" s="123">
        <v>2</v>
      </c>
      <c r="BA323" s="123">
        <f>IF(AZ323=1,G323,0)</f>
        <v>0</v>
      </c>
      <c r="BB323" s="123">
        <f>IF(AZ323=2,G323,0)</f>
        <v>0</v>
      </c>
      <c r="BC323" s="123">
        <f>IF(AZ323=3,G323,0)</f>
        <v>0</v>
      </c>
      <c r="BD323" s="123">
        <f>IF(AZ323=4,G323,0)</f>
        <v>0</v>
      </c>
      <c r="BE323" s="123">
        <f>IF(AZ323=5,G323,0)</f>
        <v>0</v>
      </c>
      <c r="CZ323" s="123">
        <v>0</v>
      </c>
    </row>
    <row r="324" spans="1:104" x14ac:dyDescent="0.2">
      <c r="A324" s="157"/>
      <c r="B324" s="158"/>
      <c r="C324" s="200" t="s">
        <v>424</v>
      </c>
      <c r="D324" s="199"/>
      <c r="E324" s="159">
        <v>73.319999999999993</v>
      </c>
      <c r="F324" s="160"/>
      <c r="G324" s="161"/>
      <c r="M324" s="162" t="s">
        <v>424</v>
      </c>
      <c r="O324" s="150"/>
    </row>
    <row r="325" spans="1:104" x14ac:dyDescent="0.2">
      <c r="A325" s="157"/>
      <c r="B325" s="158"/>
      <c r="C325" s="200" t="s">
        <v>246</v>
      </c>
      <c r="D325" s="199"/>
      <c r="E325" s="159">
        <v>0.08</v>
      </c>
      <c r="F325" s="160"/>
      <c r="G325" s="161"/>
      <c r="M325" s="162" t="s">
        <v>246</v>
      </c>
      <c r="O325" s="150"/>
    </row>
    <row r="326" spans="1:104" ht="22.5" x14ac:dyDescent="0.2">
      <c r="A326" s="151">
        <v>82</v>
      </c>
      <c r="B326" s="152" t="s">
        <v>425</v>
      </c>
      <c r="C326" s="153" t="s">
        <v>426</v>
      </c>
      <c r="D326" s="154" t="s">
        <v>155</v>
      </c>
      <c r="E326" s="155">
        <v>59.9</v>
      </c>
      <c r="F326" s="155">
        <v>0</v>
      </c>
      <c r="G326" s="156">
        <f>E326*F326</f>
        <v>0</v>
      </c>
      <c r="O326" s="150">
        <v>2</v>
      </c>
      <c r="AA326" s="123">
        <v>12</v>
      </c>
      <c r="AB326" s="123">
        <v>0</v>
      </c>
      <c r="AC326" s="123">
        <v>82</v>
      </c>
      <c r="AZ326" s="123">
        <v>2</v>
      </c>
      <c r="BA326" s="123">
        <f>IF(AZ326=1,G326,0)</f>
        <v>0</v>
      </c>
      <c r="BB326" s="123">
        <f>IF(AZ326=2,G326,0)</f>
        <v>0</v>
      </c>
      <c r="BC326" s="123">
        <f>IF(AZ326=3,G326,0)</f>
        <v>0</v>
      </c>
      <c r="BD326" s="123">
        <f>IF(AZ326=4,G326,0)</f>
        <v>0</v>
      </c>
      <c r="BE326" s="123">
        <f>IF(AZ326=5,G326,0)</f>
        <v>0</v>
      </c>
      <c r="CZ326" s="123">
        <v>0</v>
      </c>
    </row>
    <row r="327" spans="1:104" x14ac:dyDescent="0.2">
      <c r="A327" s="157"/>
      <c r="B327" s="158"/>
      <c r="C327" s="200" t="s">
        <v>427</v>
      </c>
      <c r="D327" s="199"/>
      <c r="E327" s="159">
        <v>59.84</v>
      </c>
      <c r="F327" s="160"/>
      <c r="G327" s="161"/>
      <c r="M327" s="162" t="s">
        <v>427</v>
      </c>
      <c r="O327" s="150"/>
    </row>
    <row r="328" spans="1:104" x14ac:dyDescent="0.2">
      <c r="A328" s="157"/>
      <c r="B328" s="158"/>
      <c r="C328" s="200" t="s">
        <v>428</v>
      </c>
      <c r="D328" s="199"/>
      <c r="E328" s="159">
        <v>0.06</v>
      </c>
      <c r="F328" s="160"/>
      <c r="G328" s="161"/>
      <c r="M328" s="162" t="s">
        <v>428</v>
      </c>
      <c r="O328" s="150"/>
    </row>
    <row r="329" spans="1:104" ht="22.5" x14ac:dyDescent="0.2">
      <c r="A329" s="151">
        <v>83</v>
      </c>
      <c r="B329" s="152" t="s">
        <v>429</v>
      </c>
      <c r="C329" s="153" t="s">
        <v>430</v>
      </c>
      <c r="D329" s="154" t="s">
        <v>155</v>
      </c>
      <c r="E329" s="155">
        <v>65</v>
      </c>
      <c r="F329" s="155">
        <v>0</v>
      </c>
      <c r="G329" s="156">
        <f>E329*F329</f>
        <v>0</v>
      </c>
      <c r="O329" s="150">
        <v>2</v>
      </c>
      <c r="AA329" s="123">
        <v>12</v>
      </c>
      <c r="AB329" s="123">
        <v>0</v>
      </c>
      <c r="AC329" s="123">
        <v>83</v>
      </c>
      <c r="AZ329" s="123">
        <v>2</v>
      </c>
      <c r="BA329" s="123">
        <f>IF(AZ329=1,G329,0)</f>
        <v>0</v>
      </c>
      <c r="BB329" s="123">
        <f>IF(AZ329=2,G329,0)</f>
        <v>0</v>
      </c>
      <c r="BC329" s="123">
        <f>IF(AZ329=3,G329,0)</f>
        <v>0</v>
      </c>
      <c r="BD329" s="123">
        <f>IF(AZ329=4,G329,0)</f>
        <v>0</v>
      </c>
      <c r="BE329" s="123">
        <f>IF(AZ329=5,G329,0)</f>
        <v>0</v>
      </c>
      <c r="CZ329" s="123">
        <v>0</v>
      </c>
    </row>
    <row r="330" spans="1:104" x14ac:dyDescent="0.2">
      <c r="A330" s="157"/>
      <c r="B330" s="158"/>
      <c r="C330" s="200" t="s">
        <v>431</v>
      </c>
      <c r="D330" s="199"/>
      <c r="E330" s="159">
        <v>64.979200000000006</v>
      </c>
      <c r="F330" s="160"/>
      <c r="G330" s="161"/>
      <c r="M330" s="162" t="s">
        <v>431</v>
      </c>
      <c r="O330" s="150"/>
    </row>
    <row r="331" spans="1:104" x14ac:dyDescent="0.2">
      <c r="A331" s="157"/>
      <c r="B331" s="158"/>
      <c r="C331" s="200" t="s">
        <v>432</v>
      </c>
      <c r="D331" s="199"/>
      <c r="E331" s="159">
        <v>2.0799999999999999E-2</v>
      </c>
      <c r="F331" s="160"/>
      <c r="G331" s="161"/>
      <c r="M331" s="162" t="s">
        <v>432</v>
      </c>
      <c r="O331" s="150"/>
    </row>
    <row r="332" spans="1:104" x14ac:dyDescent="0.2">
      <c r="A332" s="151">
        <v>84</v>
      </c>
      <c r="B332" s="152" t="s">
        <v>433</v>
      </c>
      <c r="C332" s="153" t="s">
        <v>434</v>
      </c>
      <c r="D332" s="154" t="s">
        <v>54</v>
      </c>
      <c r="E332" s="155">
        <v>249.1464</v>
      </c>
      <c r="F332" s="155">
        <v>0</v>
      </c>
      <c r="G332" s="156">
        <f>E332*F332</f>
        <v>0</v>
      </c>
      <c r="O332" s="150">
        <v>2</v>
      </c>
      <c r="AA332" s="123">
        <v>12</v>
      </c>
      <c r="AB332" s="123">
        <v>0</v>
      </c>
      <c r="AC332" s="123">
        <v>84</v>
      </c>
      <c r="AZ332" s="123">
        <v>2</v>
      </c>
      <c r="BA332" s="123">
        <f>IF(AZ332=1,G332,0)</f>
        <v>0</v>
      </c>
      <c r="BB332" s="123">
        <f>IF(AZ332=2,G332,0)</f>
        <v>0</v>
      </c>
      <c r="BC332" s="123">
        <f>IF(AZ332=3,G332,0)</f>
        <v>0</v>
      </c>
      <c r="BD332" s="123">
        <f>IF(AZ332=4,G332,0)</f>
        <v>0</v>
      </c>
      <c r="BE332" s="123">
        <f>IF(AZ332=5,G332,0)</f>
        <v>0</v>
      </c>
      <c r="CZ332" s="123">
        <v>0</v>
      </c>
    </row>
    <row r="333" spans="1:104" x14ac:dyDescent="0.2">
      <c r="A333" s="163"/>
      <c r="B333" s="164" t="s">
        <v>69</v>
      </c>
      <c r="C333" s="165" t="str">
        <f>CONCATENATE(B319," ",C319)</f>
        <v>713 Izolace tepelné</v>
      </c>
      <c r="D333" s="163"/>
      <c r="E333" s="166"/>
      <c r="F333" s="166"/>
      <c r="G333" s="167">
        <f>SUM(G319:G332)</f>
        <v>0</v>
      </c>
      <c r="O333" s="150">
        <v>4</v>
      </c>
      <c r="BA333" s="168">
        <f>SUM(BA319:BA332)</f>
        <v>0</v>
      </c>
      <c r="BB333" s="168">
        <f>SUM(BB319:BB332)</f>
        <v>0</v>
      </c>
      <c r="BC333" s="168">
        <f>SUM(BC319:BC332)</f>
        <v>0</v>
      </c>
      <c r="BD333" s="168">
        <f>SUM(BD319:BD332)</f>
        <v>0</v>
      </c>
      <c r="BE333" s="168">
        <f>SUM(BE319:BE332)</f>
        <v>0</v>
      </c>
    </row>
    <row r="334" spans="1:104" x14ac:dyDescent="0.2">
      <c r="A334" s="143" t="s">
        <v>65</v>
      </c>
      <c r="B334" s="144" t="s">
        <v>435</v>
      </c>
      <c r="C334" s="145" t="s">
        <v>436</v>
      </c>
      <c r="D334" s="146"/>
      <c r="E334" s="147"/>
      <c r="F334" s="147"/>
      <c r="G334" s="148"/>
      <c r="H334" s="149"/>
      <c r="I334" s="149"/>
      <c r="O334" s="150">
        <v>1</v>
      </c>
    </row>
    <row r="335" spans="1:104" x14ac:dyDescent="0.2">
      <c r="A335" s="151">
        <v>85</v>
      </c>
      <c r="B335" s="152" t="s">
        <v>437</v>
      </c>
      <c r="C335" s="153" t="s">
        <v>438</v>
      </c>
      <c r="D335" s="154" t="s">
        <v>237</v>
      </c>
      <c r="E335" s="155">
        <v>1</v>
      </c>
      <c r="F335" s="155">
        <v>0</v>
      </c>
      <c r="G335" s="156">
        <f>E335*F335</f>
        <v>0</v>
      </c>
      <c r="O335" s="150">
        <v>2</v>
      </c>
      <c r="AA335" s="123">
        <v>12</v>
      </c>
      <c r="AB335" s="123">
        <v>0</v>
      </c>
      <c r="AC335" s="123">
        <v>85</v>
      </c>
      <c r="AZ335" s="123">
        <v>2</v>
      </c>
      <c r="BA335" s="123">
        <f>IF(AZ335=1,G335,0)</f>
        <v>0</v>
      </c>
      <c r="BB335" s="123">
        <f>IF(AZ335=2,G335,0)</f>
        <v>0</v>
      </c>
      <c r="BC335" s="123">
        <f>IF(AZ335=3,G335,0)</f>
        <v>0</v>
      </c>
      <c r="BD335" s="123">
        <f>IF(AZ335=4,G335,0)</f>
        <v>0</v>
      </c>
      <c r="BE335" s="123">
        <f>IF(AZ335=5,G335,0)</f>
        <v>0</v>
      </c>
      <c r="CZ335" s="123">
        <v>0</v>
      </c>
    </row>
    <row r="336" spans="1:104" x14ac:dyDescent="0.2">
      <c r="A336" s="163"/>
      <c r="B336" s="164" t="s">
        <v>69</v>
      </c>
      <c r="C336" s="165" t="str">
        <f>CONCATENATE(B334," ",C334)</f>
        <v>720 Zařízení zdravotechniky</v>
      </c>
      <c r="D336" s="163"/>
      <c r="E336" s="166"/>
      <c r="F336" s="166"/>
      <c r="G336" s="167">
        <f>SUM(G334:G335)</f>
        <v>0</v>
      </c>
      <c r="O336" s="150">
        <v>4</v>
      </c>
      <c r="BA336" s="168">
        <f>SUM(BA334:BA335)</f>
        <v>0</v>
      </c>
      <c r="BB336" s="168">
        <f>SUM(BB334:BB335)</f>
        <v>0</v>
      </c>
      <c r="BC336" s="168">
        <f>SUM(BC334:BC335)</f>
        <v>0</v>
      </c>
      <c r="BD336" s="168">
        <f>SUM(BD334:BD335)</f>
        <v>0</v>
      </c>
      <c r="BE336" s="168">
        <f>SUM(BE334:BE335)</f>
        <v>0</v>
      </c>
    </row>
    <row r="337" spans="1:104" x14ac:dyDescent="0.2">
      <c r="A337" s="143" t="s">
        <v>65</v>
      </c>
      <c r="B337" s="144" t="s">
        <v>439</v>
      </c>
      <c r="C337" s="145" t="s">
        <v>440</v>
      </c>
      <c r="D337" s="146"/>
      <c r="E337" s="147"/>
      <c r="F337" s="147"/>
      <c r="G337" s="148"/>
      <c r="H337" s="149"/>
      <c r="I337" s="149"/>
      <c r="O337" s="150">
        <v>1</v>
      </c>
    </row>
    <row r="338" spans="1:104" ht="22.5" x14ac:dyDescent="0.2">
      <c r="A338" s="151">
        <v>86</v>
      </c>
      <c r="B338" s="152" t="s">
        <v>441</v>
      </c>
      <c r="C338" s="153" t="s">
        <v>442</v>
      </c>
      <c r="D338" s="154" t="s">
        <v>155</v>
      </c>
      <c r="E338" s="155">
        <v>91.5</v>
      </c>
      <c r="F338" s="155">
        <v>0</v>
      </c>
      <c r="G338" s="156">
        <f>E338*F338</f>
        <v>0</v>
      </c>
      <c r="O338" s="150">
        <v>2</v>
      </c>
      <c r="AA338" s="123">
        <v>12</v>
      </c>
      <c r="AB338" s="123">
        <v>0</v>
      </c>
      <c r="AC338" s="123">
        <v>86</v>
      </c>
      <c r="AZ338" s="123">
        <v>2</v>
      </c>
      <c r="BA338" s="123">
        <f>IF(AZ338=1,G338,0)</f>
        <v>0</v>
      </c>
      <c r="BB338" s="123">
        <f>IF(AZ338=2,G338,0)</f>
        <v>0</v>
      </c>
      <c r="BC338" s="123">
        <f>IF(AZ338=3,G338,0)</f>
        <v>0</v>
      </c>
      <c r="BD338" s="123">
        <f>IF(AZ338=4,G338,0)</f>
        <v>0</v>
      </c>
      <c r="BE338" s="123">
        <f>IF(AZ338=5,G338,0)</f>
        <v>0</v>
      </c>
      <c r="CZ338" s="123">
        <v>0</v>
      </c>
    </row>
    <row r="339" spans="1:104" x14ac:dyDescent="0.2">
      <c r="A339" s="157"/>
      <c r="B339" s="158"/>
      <c r="C339" s="200" t="s">
        <v>408</v>
      </c>
      <c r="D339" s="199"/>
      <c r="E339" s="159">
        <v>91.427999999999997</v>
      </c>
      <c r="F339" s="160"/>
      <c r="G339" s="161"/>
      <c r="M339" s="162" t="s">
        <v>408</v>
      </c>
      <c r="O339" s="150"/>
    </row>
    <row r="340" spans="1:104" x14ac:dyDescent="0.2">
      <c r="A340" s="157"/>
      <c r="B340" s="158"/>
      <c r="C340" s="200" t="s">
        <v>409</v>
      </c>
      <c r="D340" s="199"/>
      <c r="E340" s="159">
        <v>7.1999999999999995E-2</v>
      </c>
      <c r="F340" s="160"/>
      <c r="G340" s="161"/>
      <c r="M340" s="162" t="s">
        <v>409</v>
      </c>
      <c r="O340" s="150"/>
    </row>
    <row r="341" spans="1:104" ht="22.5" x14ac:dyDescent="0.2">
      <c r="A341" s="151">
        <v>87</v>
      </c>
      <c r="B341" s="152" t="s">
        <v>443</v>
      </c>
      <c r="C341" s="153" t="s">
        <v>444</v>
      </c>
      <c r="D341" s="154" t="s">
        <v>240</v>
      </c>
      <c r="E341" s="155">
        <v>16.100000000000001</v>
      </c>
      <c r="F341" s="155">
        <v>0</v>
      </c>
      <c r="G341" s="156">
        <f>E341*F341</f>
        <v>0</v>
      </c>
      <c r="O341" s="150">
        <v>2</v>
      </c>
      <c r="AA341" s="123">
        <v>12</v>
      </c>
      <c r="AB341" s="123">
        <v>0</v>
      </c>
      <c r="AC341" s="123">
        <v>87</v>
      </c>
      <c r="AZ341" s="123">
        <v>2</v>
      </c>
      <c r="BA341" s="123">
        <f>IF(AZ341=1,G341,0)</f>
        <v>0</v>
      </c>
      <c r="BB341" s="123">
        <f>IF(AZ341=2,G341,0)</f>
        <v>0</v>
      </c>
      <c r="BC341" s="123">
        <f>IF(AZ341=3,G341,0)</f>
        <v>0</v>
      </c>
      <c r="BD341" s="123">
        <f>IF(AZ341=4,G341,0)</f>
        <v>0</v>
      </c>
      <c r="BE341" s="123">
        <f>IF(AZ341=5,G341,0)</f>
        <v>0</v>
      </c>
      <c r="CZ341" s="123">
        <v>0</v>
      </c>
    </row>
    <row r="342" spans="1:104" x14ac:dyDescent="0.2">
      <c r="A342" s="157"/>
      <c r="B342" s="158"/>
      <c r="C342" s="200" t="s">
        <v>445</v>
      </c>
      <c r="D342" s="199"/>
      <c r="E342" s="159">
        <v>16.04</v>
      </c>
      <c r="F342" s="160"/>
      <c r="G342" s="161"/>
      <c r="M342" s="162" t="s">
        <v>445</v>
      </c>
      <c r="O342" s="150"/>
    </row>
    <row r="343" spans="1:104" x14ac:dyDescent="0.2">
      <c r="A343" s="157"/>
      <c r="B343" s="158"/>
      <c r="C343" s="200" t="s">
        <v>428</v>
      </c>
      <c r="D343" s="199"/>
      <c r="E343" s="159">
        <v>0.06</v>
      </c>
      <c r="F343" s="160"/>
      <c r="G343" s="161"/>
      <c r="M343" s="162" t="s">
        <v>428</v>
      </c>
      <c r="O343" s="150"/>
    </row>
    <row r="344" spans="1:104" ht="22.5" x14ac:dyDescent="0.2">
      <c r="A344" s="151">
        <v>88</v>
      </c>
      <c r="B344" s="152" t="s">
        <v>446</v>
      </c>
      <c r="C344" s="153" t="s">
        <v>447</v>
      </c>
      <c r="D344" s="154" t="s">
        <v>155</v>
      </c>
      <c r="E344" s="155">
        <v>13.3</v>
      </c>
      <c r="F344" s="155">
        <v>0</v>
      </c>
      <c r="G344" s="156">
        <f>E344*F344</f>
        <v>0</v>
      </c>
      <c r="O344" s="150">
        <v>2</v>
      </c>
      <c r="AA344" s="123">
        <v>12</v>
      </c>
      <c r="AB344" s="123">
        <v>0</v>
      </c>
      <c r="AC344" s="123">
        <v>88</v>
      </c>
      <c r="AZ344" s="123">
        <v>2</v>
      </c>
      <c r="BA344" s="123">
        <f>IF(AZ344=1,G344,0)</f>
        <v>0</v>
      </c>
      <c r="BB344" s="123">
        <f>IF(AZ344=2,G344,0)</f>
        <v>0</v>
      </c>
      <c r="BC344" s="123">
        <f>IF(AZ344=3,G344,0)</f>
        <v>0</v>
      </c>
      <c r="BD344" s="123">
        <f>IF(AZ344=4,G344,0)</f>
        <v>0</v>
      </c>
      <c r="BE344" s="123">
        <f>IF(AZ344=5,G344,0)</f>
        <v>0</v>
      </c>
      <c r="CZ344" s="123">
        <v>0</v>
      </c>
    </row>
    <row r="345" spans="1:104" x14ac:dyDescent="0.2">
      <c r="A345" s="157"/>
      <c r="B345" s="158"/>
      <c r="C345" s="200" t="s">
        <v>448</v>
      </c>
      <c r="D345" s="199"/>
      <c r="E345" s="159">
        <v>12.768000000000001</v>
      </c>
      <c r="F345" s="160"/>
      <c r="G345" s="161"/>
      <c r="M345" s="162" t="s">
        <v>448</v>
      </c>
      <c r="O345" s="150"/>
    </row>
    <row r="346" spans="1:104" x14ac:dyDescent="0.2">
      <c r="A346" s="157"/>
      <c r="B346" s="158"/>
      <c r="C346" s="200" t="s">
        <v>449</v>
      </c>
      <c r="D346" s="199"/>
      <c r="E346" s="159">
        <v>0.44800000000000001</v>
      </c>
      <c r="F346" s="160"/>
      <c r="G346" s="161"/>
      <c r="M346" s="162" t="s">
        <v>449</v>
      </c>
      <c r="O346" s="150"/>
    </row>
    <row r="347" spans="1:104" x14ac:dyDescent="0.2">
      <c r="A347" s="157"/>
      <c r="B347" s="158"/>
      <c r="C347" s="200" t="s">
        <v>450</v>
      </c>
      <c r="D347" s="199"/>
      <c r="E347" s="159">
        <v>8.4000000000000005E-2</v>
      </c>
      <c r="F347" s="160"/>
      <c r="G347" s="161"/>
      <c r="M347" s="162" t="s">
        <v>450</v>
      </c>
      <c r="O347" s="150"/>
    </row>
    <row r="348" spans="1:104" ht="22.5" x14ac:dyDescent="0.2">
      <c r="A348" s="151">
        <v>89</v>
      </c>
      <c r="B348" s="152" t="s">
        <v>451</v>
      </c>
      <c r="C348" s="153" t="s">
        <v>452</v>
      </c>
      <c r="D348" s="154" t="s">
        <v>155</v>
      </c>
      <c r="E348" s="155">
        <v>6.3</v>
      </c>
      <c r="F348" s="155">
        <v>0</v>
      </c>
      <c r="G348" s="156">
        <f>E348*F348</f>
        <v>0</v>
      </c>
      <c r="O348" s="150">
        <v>2</v>
      </c>
      <c r="AA348" s="123">
        <v>12</v>
      </c>
      <c r="AB348" s="123">
        <v>0</v>
      </c>
      <c r="AC348" s="123">
        <v>89</v>
      </c>
      <c r="AZ348" s="123">
        <v>2</v>
      </c>
      <c r="BA348" s="123">
        <f>IF(AZ348=1,G348,0)</f>
        <v>0</v>
      </c>
      <c r="BB348" s="123">
        <f>IF(AZ348=2,G348,0)</f>
        <v>0</v>
      </c>
      <c r="BC348" s="123">
        <f>IF(AZ348=3,G348,0)</f>
        <v>0</v>
      </c>
      <c r="BD348" s="123">
        <f>IF(AZ348=4,G348,0)</f>
        <v>0</v>
      </c>
      <c r="BE348" s="123">
        <f>IF(AZ348=5,G348,0)</f>
        <v>0</v>
      </c>
      <c r="CZ348" s="123">
        <v>0</v>
      </c>
    </row>
    <row r="349" spans="1:104" x14ac:dyDescent="0.2">
      <c r="A349" s="157"/>
      <c r="B349" s="158"/>
      <c r="C349" s="200" t="s">
        <v>453</v>
      </c>
      <c r="D349" s="199"/>
      <c r="E349" s="159">
        <v>6.24</v>
      </c>
      <c r="F349" s="160"/>
      <c r="G349" s="161"/>
      <c r="M349" s="162" t="s">
        <v>453</v>
      </c>
      <c r="O349" s="150"/>
    </row>
    <row r="350" spans="1:104" x14ac:dyDescent="0.2">
      <c r="A350" s="157"/>
      <c r="B350" s="158"/>
      <c r="C350" s="200" t="s">
        <v>428</v>
      </c>
      <c r="D350" s="199"/>
      <c r="E350" s="159">
        <v>0.06</v>
      </c>
      <c r="F350" s="160"/>
      <c r="G350" s="161"/>
      <c r="M350" s="162" t="s">
        <v>428</v>
      </c>
      <c r="O350" s="150"/>
    </row>
    <row r="351" spans="1:104" ht="22.5" x14ac:dyDescent="0.2">
      <c r="A351" s="151">
        <v>90</v>
      </c>
      <c r="B351" s="152" t="s">
        <v>454</v>
      </c>
      <c r="C351" s="153" t="s">
        <v>455</v>
      </c>
      <c r="D351" s="154" t="s">
        <v>68</v>
      </c>
      <c r="E351" s="155">
        <v>11</v>
      </c>
      <c r="F351" s="155">
        <v>0</v>
      </c>
      <c r="G351" s="156">
        <f>E351*F351</f>
        <v>0</v>
      </c>
      <c r="O351" s="150">
        <v>2</v>
      </c>
      <c r="AA351" s="123">
        <v>12</v>
      </c>
      <c r="AB351" s="123">
        <v>0</v>
      </c>
      <c r="AC351" s="123">
        <v>90</v>
      </c>
      <c r="AZ351" s="123">
        <v>2</v>
      </c>
      <c r="BA351" s="123">
        <f>IF(AZ351=1,G351,0)</f>
        <v>0</v>
      </c>
      <c r="BB351" s="123">
        <f>IF(AZ351=2,G351,0)</f>
        <v>0</v>
      </c>
      <c r="BC351" s="123">
        <f>IF(AZ351=3,G351,0)</f>
        <v>0</v>
      </c>
      <c r="BD351" s="123">
        <f>IF(AZ351=4,G351,0)</f>
        <v>0</v>
      </c>
      <c r="BE351" s="123">
        <f>IF(AZ351=5,G351,0)</f>
        <v>0</v>
      </c>
      <c r="CZ351" s="123">
        <v>0</v>
      </c>
    </row>
    <row r="352" spans="1:104" x14ac:dyDescent="0.2">
      <c r="A352" s="157"/>
      <c r="B352" s="158"/>
      <c r="C352" s="200">
        <v>11</v>
      </c>
      <c r="D352" s="199"/>
      <c r="E352" s="159">
        <v>11</v>
      </c>
      <c r="F352" s="160"/>
      <c r="G352" s="161"/>
      <c r="M352" s="162">
        <v>11</v>
      </c>
      <c r="O352" s="150"/>
    </row>
    <row r="353" spans="1:104" x14ac:dyDescent="0.2">
      <c r="A353" s="151">
        <v>91</v>
      </c>
      <c r="B353" s="152" t="s">
        <v>456</v>
      </c>
      <c r="C353" s="153" t="s">
        <v>457</v>
      </c>
      <c r="D353" s="154" t="s">
        <v>54</v>
      </c>
      <c r="E353" s="155">
        <v>277.89350000000002</v>
      </c>
      <c r="F353" s="155"/>
      <c r="G353" s="156">
        <f>E353*F353</f>
        <v>0</v>
      </c>
      <c r="O353" s="150">
        <v>2</v>
      </c>
      <c r="AA353" s="123">
        <v>12</v>
      </c>
      <c r="AB353" s="123">
        <v>0</v>
      </c>
      <c r="AC353" s="123">
        <v>91</v>
      </c>
      <c r="AZ353" s="123">
        <v>2</v>
      </c>
      <c r="BA353" s="123">
        <f>IF(AZ353=1,G353,0)</f>
        <v>0</v>
      </c>
      <c r="BB353" s="123">
        <f>IF(AZ353=2,G353,0)</f>
        <v>0</v>
      </c>
      <c r="BC353" s="123">
        <f>IF(AZ353=3,G353,0)</f>
        <v>0</v>
      </c>
      <c r="BD353" s="123">
        <f>IF(AZ353=4,G353,0)</f>
        <v>0</v>
      </c>
      <c r="BE353" s="123">
        <f>IF(AZ353=5,G353,0)</f>
        <v>0</v>
      </c>
      <c r="CZ353" s="123">
        <v>0</v>
      </c>
    </row>
    <row r="354" spans="1:104" x14ac:dyDescent="0.2">
      <c r="A354" s="163"/>
      <c r="B354" s="164" t="s">
        <v>69</v>
      </c>
      <c r="C354" s="165" t="str">
        <f>CONCATENATE(B337," ",C337)</f>
        <v>762 Konstrukce tesařské</v>
      </c>
      <c r="D354" s="163"/>
      <c r="E354" s="166"/>
      <c r="F354" s="166"/>
      <c r="G354" s="167">
        <f>SUM(G337:G353)</f>
        <v>0</v>
      </c>
      <c r="O354" s="150">
        <v>4</v>
      </c>
      <c r="BA354" s="168">
        <f>SUM(BA337:BA353)</f>
        <v>0</v>
      </c>
      <c r="BB354" s="168">
        <f>SUM(BB337:BB353)</f>
        <v>0</v>
      </c>
      <c r="BC354" s="168">
        <f>SUM(BC337:BC353)</f>
        <v>0</v>
      </c>
      <c r="BD354" s="168">
        <f>SUM(BD337:BD353)</f>
        <v>0</v>
      </c>
      <c r="BE354" s="168">
        <f>SUM(BE337:BE353)</f>
        <v>0</v>
      </c>
    </row>
    <row r="355" spans="1:104" x14ac:dyDescent="0.2">
      <c r="A355" s="143" t="s">
        <v>65</v>
      </c>
      <c r="B355" s="144" t="s">
        <v>458</v>
      </c>
      <c r="C355" s="145" t="s">
        <v>459</v>
      </c>
      <c r="D355" s="146"/>
      <c r="E355" s="147"/>
      <c r="F355" s="147"/>
      <c r="G355" s="148"/>
      <c r="H355" s="149"/>
      <c r="I355" s="149"/>
      <c r="O355" s="150">
        <v>1</v>
      </c>
    </row>
    <row r="356" spans="1:104" ht="22.5" x14ac:dyDescent="0.2">
      <c r="A356" s="151">
        <v>92</v>
      </c>
      <c r="B356" s="152" t="s">
        <v>460</v>
      </c>
      <c r="C356" s="153" t="s">
        <v>461</v>
      </c>
      <c r="D356" s="154" t="s">
        <v>240</v>
      </c>
      <c r="E356" s="155">
        <v>23</v>
      </c>
      <c r="F356" s="155">
        <v>0</v>
      </c>
      <c r="G356" s="156">
        <f>E356*F356</f>
        <v>0</v>
      </c>
      <c r="O356" s="150">
        <v>2</v>
      </c>
      <c r="AA356" s="123">
        <v>12</v>
      </c>
      <c r="AB356" s="123">
        <v>0</v>
      </c>
      <c r="AC356" s="123">
        <v>92</v>
      </c>
      <c r="AZ356" s="123">
        <v>2</v>
      </c>
      <c r="BA356" s="123">
        <f>IF(AZ356=1,G356,0)</f>
        <v>0</v>
      </c>
      <c r="BB356" s="123">
        <f>IF(AZ356=2,G356,0)</f>
        <v>0</v>
      </c>
      <c r="BC356" s="123">
        <f>IF(AZ356=3,G356,0)</f>
        <v>0</v>
      </c>
      <c r="BD356" s="123">
        <f>IF(AZ356=4,G356,0)</f>
        <v>0</v>
      </c>
      <c r="BE356" s="123">
        <f>IF(AZ356=5,G356,0)</f>
        <v>0</v>
      </c>
      <c r="CZ356" s="123">
        <v>0</v>
      </c>
    </row>
    <row r="357" spans="1:104" x14ac:dyDescent="0.2">
      <c r="A357" s="157"/>
      <c r="B357" s="158"/>
      <c r="C357" s="200">
        <v>23</v>
      </c>
      <c r="D357" s="199"/>
      <c r="E357" s="159">
        <v>23</v>
      </c>
      <c r="F357" s="160"/>
      <c r="G357" s="161"/>
      <c r="M357" s="162">
        <v>23</v>
      </c>
      <c r="O357" s="150"/>
    </row>
    <row r="358" spans="1:104" ht="22.5" x14ac:dyDescent="0.2">
      <c r="A358" s="151">
        <v>93</v>
      </c>
      <c r="B358" s="152" t="s">
        <v>462</v>
      </c>
      <c r="C358" s="153" t="s">
        <v>463</v>
      </c>
      <c r="D358" s="154" t="s">
        <v>216</v>
      </c>
      <c r="E358" s="155">
        <v>2</v>
      </c>
      <c r="F358" s="155">
        <v>0</v>
      </c>
      <c r="G358" s="156">
        <f>E358*F358</f>
        <v>0</v>
      </c>
      <c r="O358" s="150">
        <v>2</v>
      </c>
      <c r="AA358" s="123">
        <v>12</v>
      </c>
      <c r="AB358" s="123">
        <v>0</v>
      </c>
      <c r="AC358" s="123">
        <v>93</v>
      </c>
      <c r="AZ358" s="123">
        <v>2</v>
      </c>
      <c r="BA358" s="123">
        <f>IF(AZ358=1,G358,0)</f>
        <v>0</v>
      </c>
      <c r="BB358" s="123">
        <f>IF(AZ358=2,G358,0)</f>
        <v>0</v>
      </c>
      <c r="BC358" s="123">
        <f>IF(AZ358=3,G358,0)</f>
        <v>0</v>
      </c>
      <c r="BD358" s="123">
        <f>IF(AZ358=4,G358,0)</f>
        <v>0</v>
      </c>
      <c r="BE358" s="123">
        <f>IF(AZ358=5,G358,0)</f>
        <v>0</v>
      </c>
      <c r="CZ358" s="123">
        <v>0</v>
      </c>
    </row>
    <row r="359" spans="1:104" x14ac:dyDescent="0.2">
      <c r="A359" s="157"/>
      <c r="B359" s="158"/>
      <c r="C359" s="200">
        <v>2</v>
      </c>
      <c r="D359" s="199"/>
      <c r="E359" s="159">
        <v>2</v>
      </c>
      <c r="F359" s="160"/>
      <c r="G359" s="161"/>
      <c r="M359" s="162">
        <v>2</v>
      </c>
      <c r="O359" s="150"/>
    </row>
    <row r="360" spans="1:104" ht="22.5" x14ac:dyDescent="0.2">
      <c r="A360" s="151">
        <v>94</v>
      </c>
      <c r="B360" s="152" t="s">
        <v>464</v>
      </c>
      <c r="C360" s="153" t="s">
        <v>465</v>
      </c>
      <c r="D360" s="154" t="s">
        <v>240</v>
      </c>
      <c r="E360" s="155">
        <v>1.05</v>
      </c>
      <c r="F360" s="155">
        <v>0</v>
      </c>
      <c r="G360" s="156">
        <f>E360*F360</f>
        <v>0</v>
      </c>
      <c r="O360" s="150">
        <v>2</v>
      </c>
      <c r="AA360" s="123">
        <v>12</v>
      </c>
      <c r="AB360" s="123">
        <v>0</v>
      </c>
      <c r="AC360" s="123">
        <v>94</v>
      </c>
      <c r="AZ360" s="123">
        <v>2</v>
      </c>
      <c r="BA360" s="123">
        <f>IF(AZ360=1,G360,0)</f>
        <v>0</v>
      </c>
      <c r="BB360" s="123">
        <f>IF(AZ360=2,G360,0)</f>
        <v>0</v>
      </c>
      <c r="BC360" s="123">
        <f>IF(AZ360=3,G360,0)</f>
        <v>0</v>
      </c>
      <c r="BD360" s="123">
        <f>IF(AZ360=4,G360,0)</f>
        <v>0</v>
      </c>
      <c r="BE360" s="123">
        <f>IF(AZ360=5,G360,0)</f>
        <v>0</v>
      </c>
      <c r="CZ360" s="123">
        <v>0</v>
      </c>
    </row>
    <row r="361" spans="1:104" x14ac:dyDescent="0.2">
      <c r="A361" s="157"/>
      <c r="B361" s="158"/>
      <c r="C361" s="200" t="s">
        <v>466</v>
      </c>
      <c r="D361" s="199"/>
      <c r="E361" s="159">
        <v>1.05</v>
      </c>
      <c r="F361" s="160"/>
      <c r="G361" s="161"/>
      <c r="M361" s="162" t="s">
        <v>466</v>
      </c>
      <c r="O361" s="150"/>
    </row>
    <row r="362" spans="1:104" ht="22.5" x14ac:dyDescent="0.2">
      <c r="A362" s="151">
        <v>95</v>
      </c>
      <c r="B362" s="152" t="s">
        <v>467</v>
      </c>
      <c r="C362" s="153" t="s">
        <v>468</v>
      </c>
      <c r="D362" s="154" t="s">
        <v>240</v>
      </c>
      <c r="E362" s="155">
        <v>1.4</v>
      </c>
      <c r="F362" s="155">
        <v>0</v>
      </c>
      <c r="G362" s="156">
        <f>E362*F362</f>
        <v>0</v>
      </c>
      <c r="O362" s="150">
        <v>2</v>
      </c>
      <c r="AA362" s="123">
        <v>12</v>
      </c>
      <c r="AB362" s="123">
        <v>0</v>
      </c>
      <c r="AC362" s="123">
        <v>95</v>
      </c>
      <c r="AZ362" s="123">
        <v>2</v>
      </c>
      <c r="BA362" s="123">
        <f>IF(AZ362=1,G362,0)</f>
        <v>0</v>
      </c>
      <c r="BB362" s="123">
        <f>IF(AZ362=2,G362,0)</f>
        <v>0</v>
      </c>
      <c r="BC362" s="123">
        <f>IF(AZ362=3,G362,0)</f>
        <v>0</v>
      </c>
      <c r="BD362" s="123">
        <f>IF(AZ362=4,G362,0)</f>
        <v>0</v>
      </c>
      <c r="BE362" s="123">
        <f>IF(AZ362=5,G362,0)</f>
        <v>0</v>
      </c>
      <c r="CZ362" s="123">
        <v>0</v>
      </c>
    </row>
    <row r="363" spans="1:104" x14ac:dyDescent="0.2">
      <c r="A363" s="157"/>
      <c r="B363" s="158"/>
      <c r="C363" s="200" t="s">
        <v>469</v>
      </c>
      <c r="D363" s="199"/>
      <c r="E363" s="159">
        <v>1.4</v>
      </c>
      <c r="F363" s="160"/>
      <c r="G363" s="161"/>
      <c r="M363" s="162" t="s">
        <v>469</v>
      </c>
      <c r="O363" s="150"/>
    </row>
    <row r="364" spans="1:104" ht="22.5" x14ac:dyDescent="0.2">
      <c r="A364" s="151">
        <v>96</v>
      </c>
      <c r="B364" s="152" t="s">
        <v>470</v>
      </c>
      <c r="C364" s="153" t="s">
        <v>471</v>
      </c>
      <c r="D364" s="154" t="s">
        <v>240</v>
      </c>
      <c r="E364" s="155">
        <v>4.3499999999999996</v>
      </c>
      <c r="F364" s="155">
        <v>0</v>
      </c>
      <c r="G364" s="156">
        <f>E364*F364</f>
        <v>0</v>
      </c>
      <c r="O364" s="150">
        <v>2</v>
      </c>
      <c r="AA364" s="123">
        <v>12</v>
      </c>
      <c r="AB364" s="123">
        <v>0</v>
      </c>
      <c r="AC364" s="123">
        <v>96</v>
      </c>
      <c r="AZ364" s="123">
        <v>2</v>
      </c>
      <c r="BA364" s="123">
        <f>IF(AZ364=1,G364,0)</f>
        <v>0</v>
      </c>
      <c r="BB364" s="123">
        <f>IF(AZ364=2,G364,0)</f>
        <v>0</v>
      </c>
      <c r="BC364" s="123">
        <f>IF(AZ364=3,G364,0)</f>
        <v>0</v>
      </c>
      <c r="BD364" s="123">
        <f>IF(AZ364=4,G364,0)</f>
        <v>0</v>
      </c>
      <c r="BE364" s="123">
        <f>IF(AZ364=5,G364,0)</f>
        <v>0</v>
      </c>
      <c r="CZ364" s="123">
        <v>0</v>
      </c>
    </row>
    <row r="365" spans="1:104" x14ac:dyDescent="0.2">
      <c r="A365" s="157"/>
      <c r="B365" s="158"/>
      <c r="C365" s="200" t="s">
        <v>472</v>
      </c>
      <c r="D365" s="199"/>
      <c r="E365" s="159">
        <v>4.3499999999999996</v>
      </c>
      <c r="F365" s="160"/>
      <c r="G365" s="161"/>
      <c r="M365" s="162" t="s">
        <v>472</v>
      </c>
      <c r="O365" s="150"/>
    </row>
    <row r="366" spans="1:104" ht="22.5" x14ac:dyDescent="0.2">
      <c r="A366" s="151">
        <v>97</v>
      </c>
      <c r="B366" s="152" t="s">
        <v>473</v>
      </c>
      <c r="C366" s="153" t="s">
        <v>474</v>
      </c>
      <c r="D366" s="154" t="s">
        <v>240</v>
      </c>
      <c r="E366" s="155">
        <v>6</v>
      </c>
      <c r="F366" s="155">
        <v>0</v>
      </c>
      <c r="G366" s="156">
        <f>E366*F366</f>
        <v>0</v>
      </c>
      <c r="O366" s="150">
        <v>2</v>
      </c>
      <c r="AA366" s="123">
        <v>12</v>
      </c>
      <c r="AB366" s="123">
        <v>0</v>
      </c>
      <c r="AC366" s="123">
        <v>97</v>
      </c>
      <c r="AZ366" s="123">
        <v>2</v>
      </c>
      <c r="BA366" s="123">
        <f>IF(AZ366=1,G366,0)</f>
        <v>0</v>
      </c>
      <c r="BB366" s="123">
        <f>IF(AZ366=2,G366,0)</f>
        <v>0</v>
      </c>
      <c r="BC366" s="123">
        <f>IF(AZ366=3,G366,0)</f>
        <v>0</v>
      </c>
      <c r="BD366" s="123">
        <f>IF(AZ366=4,G366,0)</f>
        <v>0</v>
      </c>
      <c r="BE366" s="123">
        <f>IF(AZ366=5,G366,0)</f>
        <v>0</v>
      </c>
      <c r="CZ366" s="123">
        <v>0</v>
      </c>
    </row>
    <row r="367" spans="1:104" x14ac:dyDescent="0.2">
      <c r="A367" s="157"/>
      <c r="B367" s="158"/>
      <c r="C367" s="200">
        <v>6</v>
      </c>
      <c r="D367" s="199"/>
      <c r="E367" s="159">
        <v>6</v>
      </c>
      <c r="F367" s="160"/>
      <c r="G367" s="161"/>
      <c r="M367" s="162">
        <v>6</v>
      </c>
      <c r="O367" s="150"/>
    </row>
    <row r="368" spans="1:104" x14ac:dyDescent="0.2">
      <c r="A368" s="151">
        <v>98</v>
      </c>
      <c r="B368" s="152" t="s">
        <v>475</v>
      </c>
      <c r="C368" s="153" t="s">
        <v>476</v>
      </c>
      <c r="D368" s="154" t="s">
        <v>240</v>
      </c>
      <c r="E368" s="155">
        <v>16</v>
      </c>
      <c r="F368" s="155">
        <v>0</v>
      </c>
      <c r="G368" s="156">
        <f>E368*F368</f>
        <v>0</v>
      </c>
      <c r="O368" s="150">
        <v>2</v>
      </c>
      <c r="AA368" s="123">
        <v>12</v>
      </c>
      <c r="AB368" s="123">
        <v>0</v>
      </c>
      <c r="AC368" s="123">
        <v>98</v>
      </c>
      <c r="AZ368" s="123">
        <v>2</v>
      </c>
      <c r="BA368" s="123">
        <f>IF(AZ368=1,G368,0)</f>
        <v>0</v>
      </c>
      <c r="BB368" s="123">
        <f>IF(AZ368=2,G368,0)</f>
        <v>0</v>
      </c>
      <c r="BC368" s="123">
        <f>IF(AZ368=3,G368,0)</f>
        <v>0</v>
      </c>
      <c r="BD368" s="123">
        <f>IF(AZ368=4,G368,0)</f>
        <v>0</v>
      </c>
      <c r="BE368" s="123">
        <f>IF(AZ368=5,G368,0)</f>
        <v>0</v>
      </c>
      <c r="CZ368" s="123">
        <v>0</v>
      </c>
    </row>
    <row r="369" spans="1:104" x14ac:dyDescent="0.2">
      <c r="A369" s="157"/>
      <c r="B369" s="158"/>
      <c r="C369" s="200">
        <v>16</v>
      </c>
      <c r="D369" s="199"/>
      <c r="E369" s="159">
        <v>16</v>
      </c>
      <c r="F369" s="160"/>
      <c r="G369" s="161"/>
      <c r="M369" s="162">
        <v>16</v>
      </c>
      <c r="O369" s="150"/>
    </row>
    <row r="370" spans="1:104" x14ac:dyDescent="0.2">
      <c r="A370" s="151">
        <v>99</v>
      </c>
      <c r="B370" s="152" t="s">
        <v>477</v>
      </c>
      <c r="C370" s="153" t="s">
        <v>478</v>
      </c>
      <c r="D370" s="154" t="s">
        <v>240</v>
      </c>
      <c r="E370" s="155">
        <v>23</v>
      </c>
      <c r="F370" s="155">
        <v>0</v>
      </c>
      <c r="G370" s="156">
        <f>E370*F370</f>
        <v>0</v>
      </c>
      <c r="O370" s="150">
        <v>2</v>
      </c>
      <c r="AA370" s="123">
        <v>12</v>
      </c>
      <c r="AB370" s="123">
        <v>0</v>
      </c>
      <c r="AC370" s="123">
        <v>99</v>
      </c>
      <c r="AZ370" s="123">
        <v>2</v>
      </c>
      <c r="BA370" s="123">
        <f>IF(AZ370=1,G370,0)</f>
        <v>0</v>
      </c>
      <c r="BB370" s="123">
        <f>IF(AZ370=2,G370,0)</f>
        <v>0</v>
      </c>
      <c r="BC370" s="123">
        <f>IF(AZ370=3,G370,0)</f>
        <v>0</v>
      </c>
      <c r="BD370" s="123">
        <f>IF(AZ370=4,G370,0)</f>
        <v>0</v>
      </c>
      <c r="BE370" s="123">
        <f>IF(AZ370=5,G370,0)</f>
        <v>0</v>
      </c>
      <c r="CZ370" s="123">
        <v>0</v>
      </c>
    </row>
    <row r="371" spans="1:104" x14ac:dyDescent="0.2">
      <c r="A371" s="157"/>
      <c r="B371" s="158"/>
      <c r="C371" s="200">
        <v>23</v>
      </c>
      <c r="D371" s="199"/>
      <c r="E371" s="159">
        <v>23</v>
      </c>
      <c r="F371" s="160"/>
      <c r="G371" s="161"/>
      <c r="M371" s="162">
        <v>23</v>
      </c>
      <c r="O371" s="150"/>
    </row>
    <row r="372" spans="1:104" x14ac:dyDescent="0.2">
      <c r="A372" s="151">
        <v>100</v>
      </c>
      <c r="B372" s="152" t="s">
        <v>479</v>
      </c>
      <c r="C372" s="153" t="s">
        <v>480</v>
      </c>
      <c r="D372" s="154" t="s">
        <v>54</v>
      </c>
      <c r="E372" s="155">
        <v>152.72200000000001</v>
      </c>
      <c r="F372" s="155">
        <v>0</v>
      </c>
      <c r="G372" s="156">
        <f>E372*F372</f>
        <v>0</v>
      </c>
      <c r="O372" s="150">
        <v>2</v>
      </c>
      <c r="AA372" s="123">
        <v>12</v>
      </c>
      <c r="AB372" s="123">
        <v>0</v>
      </c>
      <c r="AC372" s="123">
        <v>100</v>
      </c>
      <c r="AZ372" s="123">
        <v>2</v>
      </c>
      <c r="BA372" s="123">
        <f>IF(AZ372=1,G372,0)</f>
        <v>0</v>
      </c>
      <c r="BB372" s="123">
        <f>IF(AZ372=2,G372,0)</f>
        <v>0</v>
      </c>
      <c r="BC372" s="123">
        <f>IF(AZ372=3,G372,0)</f>
        <v>0</v>
      </c>
      <c r="BD372" s="123">
        <f>IF(AZ372=4,G372,0)</f>
        <v>0</v>
      </c>
      <c r="BE372" s="123">
        <f>IF(AZ372=5,G372,0)</f>
        <v>0</v>
      </c>
      <c r="CZ372" s="123">
        <v>0</v>
      </c>
    </row>
    <row r="373" spans="1:104" x14ac:dyDescent="0.2">
      <c r="A373" s="163"/>
      <c r="B373" s="164" t="s">
        <v>69</v>
      </c>
      <c r="C373" s="165" t="str">
        <f>CONCATENATE(B355," ",C355)</f>
        <v>764 Konstrukce klempířské</v>
      </c>
      <c r="D373" s="163"/>
      <c r="E373" s="166"/>
      <c r="F373" s="166"/>
      <c r="G373" s="167">
        <f>SUM(G355:G372)</f>
        <v>0</v>
      </c>
      <c r="O373" s="150">
        <v>4</v>
      </c>
      <c r="BA373" s="168">
        <f>SUM(BA355:BA372)</f>
        <v>0</v>
      </c>
      <c r="BB373" s="168">
        <f>SUM(BB355:BB372)</f>
        <v>0</v>
      </c>
      <c r="BC373" s="168">
        <f>SUM(BC355:BC372)</f>
        <v>0</v>
      </c>
      <c r="BD373" s="168">
        <f>SUM(BD355:BD372)</f>
        <v>0</v>
      </c>
      <c r="BE373" s="168">
        <f>SUM(BE355:BE372)</f>
        <v>0</v>
      </c>
    </row>
    <row r="374" spans="1:104" x14ac:dyDescent="0.2">
      <c r="A374" s="143" t="s">
        <v>65</v>
      </c>
      <c r="B374" s="144" t="s">
        <v>481</v>
      </c>
      <c r="C374" s="145" t="s">
        <v>482</v>
      </c>
      <c r="D374" s="146"/>
      <c r="E374" s="147"/>
      <c r="F374" s="147"/>
      <c r="G374" s="148"/>
      <c r="H374" s="149"/>
      <c r="I374" s="149"/>
      <c r="O374" s="150">
        <v>1</v>
      </c>
    </row>
    <row r="375" spans="1:104" ht="22.5" x14ac:dyDescent="0.2">
      <c r="A375" s="151">
        <v>101</v>
      </c>
      <c r="B375" s="152" t="s">
        <v>483</v>
      </c>
      <c r="C375" s="153" t="s">
        <v>484</v>
      </c>
      <c r="D375" s="154" t="s">
        <v>155</v>
      </c>
      <c r="E375" s="155">
        <v>1.4</v>
      </c>
      <c r="F375" s="155">
        <v>0</v>
      </c>
      <c r="G375" s="156">
        <f>E375*F375</f>
        <v>0</v>
      </c>
      <c r="O375" s="150">
        <v>2</v>
      </c>
      <c r="AA375" s="123">
        <v>12</v>
      </c>
      <c r="AB375" s="123">
        <v>0</v>
      </c>
      <c r="AC375" s="123">
        <v>101</v>
      </c>
      <c r="AZ375" s="123">
        <v>2</v>
      </c>
      <c r="BA375" s="123">
        <f>IF(AZ375=1,G375,0)</f>
        <v>0</v>
      </c>
      <c r="BB375" s="123">
        <f>IF(AZ375=2,G375,0)</f>
        <v>0</v>
      </c>
      <c r="BC375" s="123">
        <f>IF(AZ375=3,G375,0)</f>
        <v>0</v>
      </c>
      <c r="BD375" s="123">
        <f>IF(AZ375=4,G375,0)</f>
        <v>0</v>
      </c>
      <c r="BE375" s="123">
        <f>IF(AZ375=5,G375,0)</f>
        <v>0</v>
      </c>
      <c r="CZ375" s="123">
        <v>0</v>
      </c>
    </row>
    <row r="376" spans="1:104" x14ac:dyDescent="0.2">
      <c r="A376" s="157"/>
      <c r="B376" s="158"/>
      <c r="C376" s="200" t="s">
        <v>485</v>
      </c>
      <c r="D376" s="199"/>
      <c r="E376" s="159">
        <v>1.4</v>
      </c>
      <c r="F376" s="160"/>
      <c r="G376" s="161"/>
      <c r="M376" s="162" t="s">
        <v>485</v>
      </c>
      <c r="O376" s="150"/>
    </row>
    <row r="377" spans="1:104" ht="22.5" x14ac:dyDescent="0.2">
      <c r="A377" s="151">
        <v>102</v>
      </c>
      <c r="B377" s="152" t="s">
        <v>486</v>
      </c>
      <c r="C377" s="153" t="s">
        <v>487</v>
      </c>
      <c r="D377" s="154" t="s">
        <v>155</v>
      </c>
      <c r="E377" s="155">
        <v>11.4</v>
      </c>
      <c r="F377" s="155">
        <v>0</v>
      </c>
      <c r="G377" s="156">
        <f>E377*F377</f>
        <v>0</v>
      </c>
      <c r="O377" s="150">
        <v>2</v>
      </c>
      <c r="AA377" s="123">
        <v>12</v>
      </c>
      <c r="AB377" s="123">
        <v>0</v>
      </c>
      <c r="AC377" s="123">
        <v>102</v>
      </c>
      <c r="AZ377" s="123">
        <v>2</v>
      </c>
      <c r="BA377" s="123">
        <f>IF(AZ377=1,G377,0)</f>
        <v>0</v>
      </c>
      <c r="BB377" s="123">
        <f>IF(AZ377=2,G377,0)</f>
        <v>0</v>
      </c>
      <c r="BC377" s="123">
        <f>IF(AZ377=3,G377,0)</f>
        <v>0</v>
      </c>
      <c r="BD377" s="123">
        <f>IF(AZ377=4,G377,0)</f>
        <v>0</v>
      </c>
      <c r="BE377" s="123">
        <f>IF(AZ377=5,G377,0)</f>
        <v>0</v>
      </c>
      <c r="CZ377" s="123">
        <v>0</v>
      </c>
    </row>
    <row r="378" spans="1:104" x14ac:dyDescent="0.2">
      <c r="A378" s="157"/>
      <c r="B378" s="158"/>
      <c r="C378" s="200" t="s">
        <v>488</v>
      </c>
      <c r="D378" s="199"/>
      <c r="E378" s="159">
        <v>11.4</v>
      </c>
      <c r="F378" s="160"/>
      <c r="G378" s="161"/>
      <c r="M378" s="162" t="s">
        <v>488</v>
      </c>
      <c r="O378" s="150"/>
    </row>
    <row r="379" spans="1:104" ht="22.5" x14ac:dyDescent="0.2">
      <c r="A379" s="151">
        <v>103</v>
      </c>
      <c r="B379" s="152" t="s">
        <v>489</v>
      </c>
      <c r="C379" s="153" t="s">
        <v>490</v>
      </c>
      <c r="D379" s="154" t="s">
        <v>68</v>
      </c>
      <c r="E379" s="155">
        <v>1</v>
      </c>
      <c r="F379" s="155">
        <v>0</v>
      </c>
      <c r="G379" s="156">
        <f>E379*F379</f>
        <v>0</v>
      </c>
      <c r="O379" s="150">
        <v>2</v>
      </c>
      <c r="AA379" s="123">
        <v>12</v>
      </c>
      <c r="AB379" s="123">
        <v>0</v>
      </c>
      <c r="AC379" s="123">
        <v>103</v>
      </c>
      <c r="AZ379" s="123">
        <v>2</v>
      </c>
      <c r="BA379" s="123">
        <f>IF(AZ379=1,G379,0)</f>
        <v>0</v>
      </c>
      <c r="BB379" s="123">
        <f>IF(AZ379=2,G379,0)</f>
        <v>0</v>
      </c>
      <c r="BC379" s="123">
        <f>IF(AZ379=3,G379,0)</f>
        <v>0</v>
      </c>
      <c r="BD379" s="123">
        <f>IF(AZ379=4,G379,0)</f>
        <v>0</v>
      </c>
      <c r="BE379" s="123">
        <f>IF(AZ379=5,G379,0)</f>
        <v>0</v>
      </c>
      <c r="CZ379" s="123">
        <v>0</v>
      </c>
    </row>
    <row r="380" spans="1:104" x14ac:dyDescent="0.2">
      <c r="A380" s="157"/>
      <c r="B380" s="158"/>
      <c r="C380" s="200">
        <v>1</v>
      </c>
      <c r="D380" s="199"/>
      <c r="E380" s="159">
        <v>1</v>
      </c>
      <c r="F380" s="160"/>
      <c r="G380" s="161"/>
      <c r="M380" s="162">
        <v>1</v>
      </c>
      <c r="O380" s="150"/>
    </row>
    <row r="381" spans="1:104" ht="22.5" x14ac:dyDescent="0.2">
      <c r="A381" s="151">
        <v>104</v>
      </c>
      <c r="B381" s="152" t="s">
        <v>491</v>
      </c>
      <c r="C381" s="153" t="s">
        <v>492</v>
      </c>
      <c r="D381" s="154" t="s">
        <v>68</v>
      </c>
      <c r="E381" s="155">
        <v>1</v>
      </c>
      <c r="F381" s="155">
        <v>0</v>
      </c>
      <c r="G381" s="156">
        <f>E381*F381</f>
        <v>0</v>
      </c>
      <c r="O381" s="150">
        <v>2</v>
      </c>
      <c r="AA381" s="123">
        <v>12</v>
      </c>
      <c r="AB381" s="123">
        <v>0</v>
      </c>
      <c r="AC381" s="123">
        <v>104</v>
      </c>
      <c r="AZ381" s="123">
        <v>2</v>
      </c>
      <c r="BA381" s="123">
        <f>IF(AZ381=1,G381,0)</f>
        <v>0</v>
      </c>
      <c r="BB381" s="123">
        <f>IF(AZ381=2,G381,0)</f>
        <v>0</v>
      </c>
      <c r="BC381" s="123">
        <f>IF(AZ381=3,G381,0)</f>
        <v>0</v>
      </c>
      <c r="BD381" s="123">
        <f>IF(AZ381=4,G381,0)</f>
        <v>0</v>
      </c>
      <c r="BE381" s="123">
        <f>IF(AZ381=5,G381,0)</f>
        <v>0</v>
      </c>
      <c r="CZ381" s="123">
        <v>0</v>
      </c>
    </row>
    <row r="382" spans="1:104" x14ac:dyDescent="0.2">
      <c r="A382" s="157"/>
      <c r="B382" s="158"/>
      <c r="C382" s="200">
        <v>1</v>
      </c>
      <c r="D382" s="199"/>
      <c r="E382" s="159">
        <v>1</v>
      </c>
      <c r="F382" s="160"/>
      <c r="G382" s="161"/>
      <c r="M382" s="162">
        <v>1</v>
      </c>
      <c r="O382" s="150"/>
    </row>
    <row r="383" spans="1:104" ht="22.5" x14ac:dyDescent="0.2">
      <c r="A383" s="151">
        <v>105</v>
      </c>
      <c r="B383" s="152" t="s">
        <v>493</v>
      </c>
      <c r="C383" s="153" t="s">
        <v>494</v>
      </c>
      <c r="D383" s="154" t="s">
        <v>68</v>
      </c>
      <c r="E383" s="155">
        <v>1</v>
      </c>
      <c r="F383" s="155">
        <v>0</v>
      </c>
      <c r="G383" s="156">
        <f>E383*F383</f>
        <v>0</v>
      </c>
      <c r="O383" s="150">
        <v>2</v>
      </c>
      <c r="AA383" s="123">
        <v>12</v>
      </c>
      <c r="AB383" s="123">
        <v>0</v>
      </c>
      <c r="AC383" s="123">
        <v>105</v>
      </c>
      <c r="AZ383" s="123">
        <v>2</v>
      </c>
      <c r="BA383" s="123">
        <f>IF(AZ383=1,G383,0)</f>
        <v>0</v>
      </c>
      <c r="BB383" s="123">
        <f>IF(AZ383=2,G383,0)</f>
        <v>0</v>
      </c>
      <c r="BC383" s="123">
        <f>IF(AZ383=3,G383,0)</f>
        <v>0</v>
      </c>
      <c r="BD383" s="123">
        <f>IF(AZ383=4,G383,0)</f>
        <v>0</v>
      </c>
      <c r="BE383" s="123">
        <f>IF(AZ383=5,G383,0)</f>
        <v>0</v>
      </c>
      <c r="CZ383" s="123">
        <v>0</v>
      </c>
    </row>
    <row r="384" spans="1:104" x14ac:dyDescent="0.2">
      <c r="A384" s="157"/>
      <c r="B384" s="158"/>
      <c r="C384" s="200">
        <v>1</v>
      </c>
      <c r="D384" s="199"/>
      <c r="E384" s="159">
        <v>1</v>
      </c>
      <c r="F384" s="160"/>
      <c r="G384" s="161"/>
      <c r="M384" s="162">
        <v>1</v>
      </c>
      <c r="O384" s="150"/>
    </row>
    <row r="385" spans="1:104" ht="22.5" x14ac:dyDescent="0.2">
      <c r="A385" s="151">
        <v>106</v>
      </c>
      <c r="B385" s="152" t="s">
        <v>495</v>
      </c>
      <c r="C385" s="153" t="s">
        <v>496</v>
      </c>
      <c r="D385" s="154" t="s">
        <v>68</v>
      </c>
      <c r="E385" s="155">
        <v>1</v>
      </c>
      <c r="F385" s="155">
        <v>0</v>
      </c>
      <c r="G385" s="156">
        <f>E385*F385</f>
        <v>0</v>
      </c>
      <c r="O385" s="150">
        <v>2</v>
      </c>
      <c r="AA385" s="123">
        <v>12</v>
      </c>
      <c r="AB385" s="123">
        <v>0</v>
      </c>
      <c r="AC385" s="123">
        <v>106</v>
      </c>
      <c r="AZ385" s="123">
        <v>2</v>
      </c>
      <c r="BA385" s="123">
        <f>IF(AZ385=1,G385,0)</f>
        <v>0</v>
      </c>
      <c r="BB385" s="123">
        <f>IF(AZ385=2,G385,0)</f>
        <v>0</v>
      </c>
      <c r="BC385" s="123">
        <f>IF(AZ385=3,G385,0)</f>
        <v>0</v>
      </c>
      <c r="BD385" s="123">
        <f>IF(AZ385=4,G385,0)</f>
        <v>0</v>
      </c>
      <c r="BE385" s="123">
        <f>IF(AZ385=5,G385,0)</f>
        <v>0</v>
      </c>
      <c r="CZ385" s="123">
        <v>0</v>
      </c>
    </row>
    <row r="386" spans="1:104" x14ac:dyDescent="0.2">
      <c r="A386" s="157"/>
      <c r="B386" s="158"/>
      <c r="C386" s="200">
        <v>1</v>
      </c>
      <c r="D386" s="199"/>
      <c r="E386" s="159">
        <v>1</v>
      </c>
      <c r="F386" s="160"/>
      <c r="G386" s="161"/>
      <c r="M386" s="162">
        <v>1</v>
      </c>
      <c r="O386" s="150"/>
    </row>
    <row r="387" spans="1:104" ht="22.5" x14ac:dyDescent="0.2">
      <c r="A387" s="151">
        <v>107</v>
      </c>
      <c r="B387" s="152" t="s">
        <v>497</v>
      </c>
      <c r="C387" s="153" t="s">
        <v>498</v>
      </c>
      <c r="D387" s="154" t="s">
        <v>68</v>
      </c>
      <c r="E387" s="155">
        <v>3</v>
      </c>
      <c r="F387" s="155">
        <v>0</v>
      </c>
      <c r="G387" s="156">
        <f>E387*F387</f>
        <v>0</v>
      </c>
      <c r="O387" s="150">
        <v>2</v>
      </c>
      <c r="AA387" s="123">
        <v>12</v>
      </c>
      <c r="AB387" s="123">
        <v>0</v>
      </c>
      <c r="AC387" s="123">
        <v>107</v>
      </c>
      <c r="AZ387" s="123">
        <v>2</v>
      </c>
      <c r="BA387" s="123">
        <f>IF(AZ387=1,G387,0)</f>
        <v>0</v>
      </c>
      <c r="BB387" s="123">
        <f>IF(AZ387=2,G387,0)</f>
        <v>0</v>
      </c>
      <c r="BC387" s="123">
        <f>IF(AZ387=3,G387,0)</f>
        <v>0</v>
      </c>
      <c r="BD387" s="123">
        <f>IF(AZ387=4,G387,0)</f>
        <v>0</v>
      </c>
      <c r="BE387" s="123">
        <f>IF(AZ387=5,G387,0)</f>
        <v>0</v>
      </c>
      <c r="CZ387" s="123">
        <v>0</v>
      </c>
    </row>
    <row r="388" spans="1:104" x14ac:dyDescent="0.2">
      <c r="A388" s="157"/>
      <c r="B388" s="158"/>
      <c r="C388" s="200">
        <v>3</v>
      </c>
      <c r="D388" s="199"/>
      <c r="E388" s="159">
        <v>3</v>
      </c>
      <c r="F388" s="160"/>
      <c r="G388" s="161"/>
      <c r="M388" s="162">
        <v>3</v>
      </c>
      <c r="O388" s="150"/>
    </row>
    <row r="389" spans="1:104" ht="22.5" x14ac:dyDescent="0.2">
      <c r="A389" s="151">
        <v>108</v>
      </c>
      <c r="B389" s="152" t="s">
        <v>499</v>
      </c>
      <c r="C389" s="153" t="s">
        <v>500</v>
      </c>
      <c r="D389" s="154" t="s">
        <v>68</v>
      </c>
      <c r="E389" s="155">
        <v>1</v>
      </c>
      <c r="F389" s="155">
        <v>0</v>
      </c>
      <c r="G389" s="156">
        <f>E389*F389</f>
        <v>0</v>
      </c>
      <c r="O389" s="150">
        <v>2</v>
      </c>
      <c r="AA389" s="123">
        <v>12</v>
      </c>
      <c r="AB389" s="123">
        <v>0</v>
      </c>
      <c r="AC389" s="123">
        <v>108</v>
      </c>
      <c r="AZ389" s="123">
        <v>2</v>
      </c>
      <c r="BA389" s="123">
        <f>IF(AZ389=1,G389,0)</f>
        <v>0</v>
      </c>
      <c r="BB389" s="123">
        <f>IF(AZ389=2,G389,0)</f>
        <v>0</v>
      </c>
      <c r="BC389" s="123">
        <f>IF(AZ389=3,G389,0)</f>
        <v>0</v>
      </c>
      <c r="BD389" s="123">
        <f>IF(AZ389=4,G389,0)</f>
        <v>0</v>
      </c>
      <c r="BE389" s="123">
        <f>IF(AZ389=5,G389,0)</f>
        <v>0</v>
      </c>
      <c r="CZ389" s="123">
        <v>0</v>
      </c>
    </row>
    <row r="390" spans="1:104" x14ac:dyDescent="0.2">
      <c r="A390" s="157"/>
      <c r="B390" s="158"/>
      <c r="C390" s="200">
        <v>1</v>
      </c>
      <c r="D390" s="199"/>
      <c r="E390" s="159">
        <v>1</v>
      </c>
      <c r="F390" s="160"/>
      <c r="G390" s="161"/>
      <c r="M390" s="162">
        <v>1</v>
      </c>
      <c r="O390" s="150"/>
    </row>
    <row r="391" spans="1:104" ht="22.5" x14ac:dyDescent="0.2">
      <c r="A391" s="151">
        <v>109</v>
      </c>
      <c r="B391" s="152" t="s">
        <v>501</v>
      </c>
      <c r="C391" s="153" t="s">
        <v>502</v>
      </c>
      <c r="D391" s="154" t="s">
        <v>68</v>
      </c>
      <c r="E391" s="155">
        <v>1</v>
      </c>
      <c r="F391" s="155">
        <v>0</v>
      </c>
      <c r="G391" s="156">
        <f>E391*F391</f>
        <v>0</v>
      </c>
      <c r="O391" s="150">
        <v>2</v>
      </c>
      <c r="AA391" s="123">
        <v>12</v>
      </c>
      <c r="AB391" s="123">
        <v>0</v>
      </c>
      <c r="AC391" s="123">
        <v>109</v>
      </c>
      <c r="AZ391" s="123">
        <v>2</v>
      </c>
      <c r="BA391" s="123">
        <f>IF(AZ391=1,G391,0)</f>
        <v>0</v>
      </c>
      <c r="BB391" s="123">
        <f>IF(AZ391=2,G391,0)</f>
        <v>0</v>
      </c>
      <c r="BC391" s="123">
        <f>IF(AZ391=3,G391,0)</f>
        <v>0</v>
      </c>
      <c r="BD391" s="123">
        <f>IF(AZ391=4,G391,0)</f>
        <v>0</v>
      </c>
      <c r="BE391" s="123">
        <f>IF(AZ391=5,G391,0)</f>
        <v>0</v>
      </c>
      <c r="CZ391" s="123">
        <v>0</v>
      </c>
    </row>
    <row r="392" spans="1:104" x14ac:dyDescent="0.2">
      <c r="A392" s="157"/>
      <c r="B392" s="158"/>
      <c r="C392" s="200">
        <v>1</v>
      </c>
      <c r="D392" s="199"/>
      <c r="E392" s="159">
        <v>1</v>
      </c>
      <c r="F392" s="160"/>
      <c r="G392" s="161"/>
      <c r="M392" s="162">
        <v>1</v>
      </c>
      <c r="O392" s="150"/>
    </row>
    <row r="393" spans="1:104" ht="22.5" x14ac:dyDescent="0.2">
      <c r="A393" s="151">
        <v>110</v>
      </c>
      <c r="B393" s="152" t="s">
        <v>503</v>
      </c>
      <c r="C393" s="153" t="s">
        <v>504</v>
      </c>
      <c r="D393" s="154" t="s">
        <v>68</v>
      </c>
      <c r="E393" s="155">
        <v>2</v>
      </c>
      <c r="F393" s="155">
        <v>0</v>
      </c>
      <c r="G393" s="156">
        <f>E393*F393</f>
        <v>0</v>
      </c>
      <c r="O393" s="150">
        <v>2</v>
      </c>
      <c r="AA393" s="123">
        <v>12</v>
      </c>
      <c r="AB393" s="123">
        <v>0</v>
      </c>
      <c r="AC393" s="123">
        <v>110</v>
      </c>
      <c r="AZ393" s="123">
        <v>2</v>
      </c>
      <c r="BA393" s="123">
        <f>IF(AZ393=1,G393,0)</f>
        <v>0</v>
      </c>
      <c r="BB393" s="123">
        <f>IF(AZ393=2,G393,0)</f>
        <v>0</v>
      </c>
      <c r="BC393" s="123">
        <f>IF(AZ393=3,G393,0)</f>
        <v>0</v>
      </c>
      <c r="BD393" s="123">
        <f>IF(AZ393=4,G393,0)</f>
        <v>0</v>
      </c>
      <c r="BE393" s="123">
        <f>IF(AZ393=5,G393,0)</f>
        <v>0</v>
      </c>
      <c r="CZ393" s="123">
        <v>0</v>
      </c>
    </row>
    <row r="394" spans="1:104" x14ac:dyDescent="0.2">
      <c r="A394" s="157"/>
      <c r="B394" s="158"/>
      <c r="C394" s="200">
        <v>2</v>
      </c>
      <c r="D394" s="199"/>
      <c r="E394" s="159">
        <v>2</v>
      </c>
      <c r="F394" s="160"/>
      <c r="G394" s="161"/>
      <c r="M394" s="162">
        <v>2</v>
      </c>
      <c r="O394" s="150"/>
    </row>
    <row r="395" spans="1:104" ht="22.5" x14ac:dyDescent="0.2">
      <c r="A395" s="151">
        <v>111</v>
      </c>
      <c r="B395" s="152" t="s">
        <v>505</v>
      </c>
      <c r="C395" s="153" t="s">
        <v>506</v>
      </c>
      <c r="D395" s="154" t="s">
        <v>237</v>
      </c>
      <c r="E395" s="155">
        <v>1</v>
      </c>
      <c r="F395" s="155">
        <v>0</v>
      </c>
      <c r="G395" s="156">
        <f>E395*F395</f>
        <v>0</v>
      </c>
      <c r="O395" s="150">
        <v>2</v>
      </c>
      <c r="AA395" s="123">
        <v>12</v>
      </c>
      <c r="AB395" s="123">
        <v>0</v>
      </c>
      <c r="AC395" s="123">
        <v>111</v>
      </c>
      <c r="AZ395" s="123">
        <v>2</v>
      </c>
      <c r="BA395" s="123">
        <f>IF(AZ395=1,G395,0)</f>
        <v>0</v>
      </c>
      <c r="BB395" s="123">
        <f>IF(AZ395=2,G395,0)</f>
        <v>0</v>
      </c>
      <c r="BC395" s="123">
        <f>IF(AZ395=3,G395,0)</f>
        <v>0</v>
      </c>
      <c r="BD395" s="123">
        <f>IF(AZ395=4,G395,0)</f>
        <v>0</v>
      </c>
      <c r="BE395" s="123">
        <f>IF(AZ395=5,G395,0)</f>
        <v>0</v>
      </c>
      <c r="CZ395" s="123">
        <v>0</v>
      </c>
    </row>
    <row r="396" spans="1:104" x14ac:dyDescent="0.2">
      <c r="A396" s="157"/>
      <c r="B396" s="158"/>
      <c r="C396" s="200">
        <v>1</v>
      </c>
      <c r="D396" s="199"/>
      <c r="E396" s="159">
        <v>1</v>
      </c>
      <c r="F396" s="160"/>
      <c r="G396" s="161"/>
      <c r="M396" s="162">
        <v>1</v>
      </c>
      <c r="O396" s="150"/>
    </row>
    <row r="397" spans="1:104" x14ac:dyDescent="0.2">
      <c r="A397" s="151">
        <v>112</v>
      </c>
      <c r="B397" s="152" t="s">
        <v>507</v>
      </c>
      <c r="C397" s="153" t="s">
        <v>508</v>
      </c>
      <c r="D397" s="154" t="s">
        <v>54</v>
      </c>
      <c r="E397" s="155">
        <v>0</v>
      </c>
      <c r="F397" s="155">
        <v>0</v>
      </c>
      <c r="G397" s="156">
        <f>E397*F397</f>
        <v>0</v>
      </c>
      <c r="O397" s="150">
        <v>2</v>
      </c>
      <c r="AA397" s="123">
        <v>12</v>
      </c>
      <c r="AB397" s="123">
        <v>0</v>
      </c>
      <c r="AC397" s="123">
        <v>112</v>
      </c>
      <c r="AZ397" s="123">
        <v>2</v>
      </c>
      <c r="BA397" s="123">
        <f>IF(AZ397=1,G397,0)</f>
        <v>0</v>
      </c>
      <c r="BB397" s="123">
        <f>IF(AZ397=2,G397,0)</f>
        <v>0</v>
      </c>
      <c r="BC397" s="123">
        <f>IF(AZ397=3,G397,0)</f>
        <v>0</v>
      </c>
      <c r="BD397" s="123">
        <f>IF(AZ397=4,G397,0)</f>
        <v>0</v>
      </c>
      <c r="BE397" s="123">
        <f>IF(AZ397=5,G397,0)</f>
        <v>0</v>
      </c>
      <c r="CZ397" s="123">
        <v>0</v>
      </c>
    </row>
    <row r="398" spans="1:104" x14ac:dyDescent="0.2">
      <c r="A398" s="163"/>
      <c r="B398" s="164" t="s">
        <v>69</v>
      </c>
      <c r="C398" s="165" t="str">
        <f>CONCATENATE(B374," ",C374)</f>
        <v>767 Konstrukce zámečnické</v>
      </c>
      <c r="D398" s="163"/>
      <c r="E398" s="166"/>
      <c r="F398" s="166"/>
      <c r="G398" s="167">
        <f>SUM(G374:G397)</f>
        <v>0</v>
      </c>
      <c r="O398" s="150">
        <v>4</v>
      </c>
      <c r="BA398" s="168">
        <f>SUM(BA374:BA397)</f>
        <v>0</v>
      </c>
      <c r="BB398" s="168">
        <f>SUM(BB374:BB397)</f>
        <v>0</v>
      </c>
      <c r="BC398" s="168">
        <f>SUM(BC374:BC397)</f>
        <v>0</v>
      </c>
      <c r="BD398" s="168">
        <f>SUM(BD374:BD397)</f>
        <v>0</v>
      </c>
      <c r="BE398" s="168">
        <f>SUM(BE374:BE397)</f>
        <v>0</v>
      </c>
    </row>
    <row r="399" spans="1:104" x14ac:dyDescent="0.2">
      <c r="A399" s="143" t="s">
        <v>65</v>
      </c>
      <c r="B399" s="144" t="s">
        <v>509</v>
      </c>
      <c r="C399" s="145" t="s">
        <v>510</v>
      </c>
      <c r="D399" s="146"/>
      <c r="E399" s="147"/>
      <c r="F399" s="147"/>
      <c r="G399" s="148"/>
      <c r="H399" s="149"/>
      <c r="I399" s="149"/>
      <c r="O399" s="150">
        <v>1</v>
      </c>
    </row>
    <row r="400" spans="1:104" ht="22.5" x14ac:dyDescent="0.2">
      <c r="A400" s="151">
        <v>113</v>
      </c>
      <c r="B400" s="152" t="s">
        <v>511</v>
      </c>
      <c r="C400" s="153" t="s">
        <v>512</v>
      </c>
      <c r="D400" s="154" t="s">
        <v>68</v>
      </c>
      <c r="E400" s="155">
        <v>1</v>
      </c>
      <c r="F400" s="155">
        <v>0</v>
      </c>
      <c r="G400" s="156">
        <f>E400*F400</f>
        <v>0</v>
      </c>
      <c r="O400" s="150">
        <v>2</v>
      </c>
      <c r="AA400" s="123">
        <v>12</v>
      </c>
      <c r="AB400" s="123">
        <v>0</v>
      </c>
      <c r="AC400" s="123">
        <v>113</v>
      </c>
      <c r="AZ400" s="123">
        <v>2</v>
      </c>
      <c r="BA400" s="123">
        <f>IF(AZ400=1,G400,0)</f>
        <v>0</v>
      </c>
      <c r="BB400" s="123">
        <f>IF(AZ400=2,G400,0)</f>
        <v>0</v>
      </c>
      <c r="BC400" s="123">
        <f>IF(AZ400=3,G400,0)</f>
        <v>0</v>
      </c>
      <c r="BD400" s="123">
        <f>IF(AZ400=4,G400,0)</f>
        <v>0</v>
      </c>
      <c r="BE400" s="123">
        <f>IF(AZ400=5,G400,0)</f>
        <v>0</v>
      </c>
      <c r="CZ400" s="123">
        <v>0</v>
      </c>
    </row>
    <row r="401" spans="1:104" x14ac:dyDescent="0.2">
      <c r="A401" s="157"/>
      <c r="B401" s="158"/>
      <c r="C401" s="200">
        <v>1</v>
      </c>
      <c r="D401" s="199"/>
      <c r="E401" s="159">
        <v>1</v>
      </c>
      <c r="F401" s="160"/>
      <c r="G401" s="161"/>
      <c r="M401" s="162">
        <v>1</v>
      </c>
      <c r="O401" s="150"/>
    </row>
    <row r="402" spans="1:104" ht="22.5" x14ac:dyDescent="0.2">
      <c r="A402" s="151">
        <v>114</v>
      </c>
      <c r="B402" s="152" t="s">
        <v>513</v>
      </c>
      <c r="C402" s="153" t="s">
        <v>514</v>
      </c>
      <c r="D402" s="154" t="s">
        <v>68</v>
      </c>
      <c r="E402" s="155">
        <v>1</v>
      </c>
      <c r="F402" s="155">
        <v>0</v>
      </c>
      <c r="G402" s="156">
        <f>E402*F402</f>
        <v>0</v>
      </c>
      <c r="O402" s="150">
        <v>2</v>
      </c>
      <c r="AA402" s="123">
        <v>12</v>
      </c>
      <c r="AB402" s="123">
        <v>0</v>
      </c>
      <c r="AC402" s="123">
        <v>114</v>
      </c>
      <c r="AZ402" s="123">
        <v>2</v>
      </c>
      <c r="BA402" s="123">
        <f>IF(AZ402=1,G402,0)</f>
        <v>0</v>
      </c>
      <c r="BB402" s="123">
        <f>IF(AZ402=2,G402,0)</f>
        <v>0</v>
      </c>
      <c r="BC402" s="123">
        <f>IF(AZ402=3,G402,0)</f>
        <v>0</v>
      </c>
      <c r="BD402" s="123">
        <f>IF(AZ402=4,G402,0)</f>
        <v>0</v>
      </c>
      <c r="BE402" s="123">
        <f>IF(AZ402=5,G402,0)</f>
        <v>0</v>
      </c>
      <c r="CZ402" s="123">
        <v>0</v>
      </c>
    </row>
    <row r="403" spans="1:104" x14ac:dyDescent="0.2">
      <c r="A403" s="157"/>
      <c r="B403" s="158"/>
      <c r="C403" s="200">
        <v>1</v>
      </c>
      <c r="D403" s="199"/>
      <c r="E403" s="159">
        <v>1</v>
      </c>
      <c r="F403" s="160"/>
      <c r="G403" s="161"/>
      <c r="M403" s="162">
        <v>1</v>
      </c>
      <c r="O403" s="150"/>
    </row>
    <row r="404" spans="1:104" ht="22.5" x14ac:dyDescent="0.2">
      <c r="A404" s="151">
        <v>115</v>
      </c>
      <c r="B404" s="152" t="s">
        <v>515</v>
      </c>
      <c r="C404" s="153" t="s">
        <v>516</v>
      </c>
      <c r="D404" s="154" t="s">
        <v>68</v>
      </c>
      <c r="E404" s="155">
        <v>3</v>
      </c>
      <c r="F404" s="155">
        <v>0</v>
      </c>
      <c r="G404" s="156">
        <f>E404*F404</f>
        <v>0</v>
      </c>
      <c r="O404" s="150">
        <v>2</v>
      </c>
      <c r="AA404" s="123">
        <v>12</v>
      </c>
      <c r="AB404" s="123">
        <v>0</v>
      </c>
      <c r="AC404" s="123">
        <v>115</v>
      </c>
      <c r="AZ404" s="123">
        <v>2</v>
      </c>
      <c r="BA404" s="123">
        <f>IF(AZ404=1,G404,0)</f>
        <v>0</v>
      </c>
      <c r="BB404" s="123">
        <f>IF(AZ404=2,G404,0)</f>
        <v>0</v>
      </c>
      <c r="BC404" s="123">
        <f>IF(AZ404=3,G404,0)</f>
        <v>0</v>
      </c>
      <c r="BD404" s="123">
        <f>IF(AZ404=4,G404,0)</f>
        <v>0</v>
      </c>
      <c r="BE404" s="123">
        <f>IF(AZ404=5,G404,0)</f>
        <v>0</v>
      </c>
      <c r="CZ404" s="123">
        <v>0</v>
      </c>
    </row>
    <row r="405" spans="1:104" x14ac:dyDescent="0.2">
      <c r="A405" s="157"/>
      <c r="B405" s="158"/>
      <c r="C405" s="200">
        <v>3</v>
      </c>
      <c r="D405" s="199"/>
      <c r="E405" s="159">
        <v>3</v>
      </c>
      <c r="F405" s="160"/>
      <c r="G405" s="161"/>
      <c r="M405" s="162">
        <v>3</v>
      </c>
      <c r="O405" s="150"/>
    </row>
    <row r="406" spans="1:104" ht="22.5" x14ac:dyDescent="0.2">
      <c r="A406" s="151">
        <v>116</v>
      </c>
      <c r="B406" s="152" t="s">
        <v>517</v>
      </c>
      <c r="C406" s="153" t="s">
        <v>518</v>
      </c>
      <c r="D406" s="154" t="s">
        <v>68</v>
      </c>
      <c r="E406" s="155">
        <v>1</v>
      </c>
      <c r="F406" s="155">
        <v>0</v>
      </c>
      <c r="G406" s="156">
        <f>E406*F406</f>
        <v>0</v>
      </c>
      <c r="O406" s="150">
        <v>2</v>
      </c>
      <c r="AA406" s="123">
        <v>12</v>
      </c>
      <c r="AB406" s="123">
        <v>0</v>
      </c>
      <c r="AC406" s="123">
        <v>116</v>
      </c>
      <c r="AZ406" s="123">
        <v>2</v>
      </c>
      <c r="BA406" s="123">
        <f>IF(AZ406=1,G406,0)</f>
        <v>0</v>
      </c>
      <c r="BB406" s="123">
        <f>IF(AZ406=2,G406,0)</f>
        <v>0</v>
      </c>
      <c r="BC406" s="123">
        <f>IF(AZ406=3,G406,0)</f>
        <v>0</v>
      </c>
      <c r="BD406" s="123">
        <f>IF(AZ406=4,G406,0)</f>
        <v>0</v>
      </c>
      <c r="BE406" s="123">
        <f>IF(AZ406=5,G406,0)</f>
        <v>0</v>
      </c>
      <c r="CZ406" s="123">
        <v>0</v>
      </c>
    </row>
    <row r="407" spans="1:104" x14ac:dyDescent="0.2">
      <c r="A407" s="157"/>
      <c r="B407" s="158"/>
      <c r="C407" s="200">
        <v>1</v>
      </c>
      <c r="D407" s="199"/>
      <c r="E407" s="159">
        <v>1</v>
      </c>
      <c r="F407" s="160"/>
      <c r="G407" s="161"/>
      <c r="M407" s="162">
        <v>1</v>
      </c>
      <c r="O407" s="150"/>
    </row>
    <row r="408" spans="1:104" ht="22.5" x14ac:dyDescent="0.2">
      <c r="A408" s="151">
        <v>117</v>
      </c>
      <c r="B408" s="152" t="s">
        <v>519</v>
      </c>
      <c r="C408" s="153" t="s">
        <v>520</v>
      </c>
      <c r="D408" s="154" t="s">
        <v>68</v>
      </c>
      <c r="E408" s="155">
        <v>1</v>
      </c>
      <c r="F408" s="155">
        <v>0</v>
      </c>
      <c r="G408" s="156">
        <f>E408*F408</f>
        <v>0</v>
      </c>
      <c r="O408" s="150">
        <v>2</v>
      </c>
      <c r="AA408" s="123">
        <v>12</v>
      </c>
      <c r="AB408" s="123">
        <v>0</v>
      </c>
      <c r="AC408" s="123">
        <v>117</v>
      </c>
      <c r="AZ408" s="123">
        <v>2</v>
      </c>
      <c r="BA408" s="123">
        <f>IF(AZ408=1,G408,0)</f>
        <v>0</v>
      </c>
      <c r="BB408" s="123">
        <f>IF(AZ408=2,G408,0)</f>
        <v>0</v>
      </c>
      <c r="BC408" s="123">
        <f>IF(AZ408=3,G408,0)</f>
        <v>0</v>
      </c>
      <c r="BD408" s="123">
        <f>IF(AZ408=4,G408,0)</f>
        <v>0</v>
      </c>
      <c r="BE408" s="123">
        <f>IF(AZ408=5,G408,0)</f>
        <v>0</v>
      </c>
      <c r="CZ408" s="123">
        <v>0</v>
      </c>
    </row>
    <row r="409" spans="1:104" x14ac:dyDescent="0.2">
      <c r="A409" s="157"/>
      <c r="B409" s="158"/>
      <c r="C409" s="200">
        <v>1</v>
      </c>
      <c r="D409" s="199"/>
      <c r="E409" s="159">
        <v>1</v>
      </c>
      <c r="F409" s="160"/>
      <c r="G409" s="161"/>
      <c r="M409" s="162">
        <v>1</v>
      </c>
      <c r="O409" s="150"/>
    </row>
    <row r="410" spans="1:104" ht="22.5" x14ac:dyDescent="0.2">
      <c r="A410" s="151">
        <v>118</v>
      </c>
      <c r="B410" s="152" t="s">
        <v>521</v>
      </c>
      <c r="C410" s="153" t="s">
        <v>522</v>
      </c>
      <c r="D410" s="154" t="s">
        <v>68</v>
      </c>
      <c r="E410" s="155">
        <v>1</v>
      </c>
      <c r="F410" s="155">
        <v>0</v>
      </c>
      <c r="G410" s="156">
        <f>E410*F410</f>
        <v>0</v>
      </c>
      <c r="O410" s="150">
        <v>2</v>
      </c>
      <c r="AA410" s="123">
        <v>12</v>
      </c>
      <c r="AB410" s="123">
        <v>0</v>
      </c>
      <c r="AC410" s="123">
        <v>118</v>
      </c>
      <c r="AZ410" s="123">
        <v>2</v>
      </c>
      <c r="BA410" s="123">
        <f>IF(AZ410=1,G410,0)</f>
        <v>0</v>
      </c>
      <c r="BB410" s="123">
        <f>IF(AZ410=2,G410,0)</f>
        <v>0</v>
      </c>
      <c r="BC410" s="123">
        <f>IF(AZ410=3,G410,0)</f>
        <v>0</v>
      </c>
      <c r="BD410" s="123">
        <f>IF(AZ410=4,G410,0)</f>
        <v>0</v>
      </c>
      <c r="BE410" s="123">
        <f>IF(AZ410=5,G410,0)</f>
        <v>0</v>
      </c>
      <c r="CZ410" s="123">
        <v>0</v>
      </c>
    </row>
    <row r="411" spans="1:104" x14ac:dyDescent="0.2">
      <c r="A411" s="157"/>
      <c r="B411" s="158"/>
      <c r="C411" s="200">
        <v>1</v>
      </c>
      <c r="D411" s="199"/>
      <c r="E411" s="159">
        <v>1</v>
      </c>
      <c r="F411" s="160"/>
      <c r="G411" s="161"/>
      <c r="M411" s="162">
        <v>1</v>
      </c>
      <c r="O411" s="150"/>
    </row>
    <row r="412" spans="1:104" ht="22.5" x14ac:dyDescent="0.2">
      <c r="A412" s="151">
        <v>119</v>
      </c>
      <c r="B412" s="152" t="s">
        <v>523</v>
      </c>
      <c r="C412" s="153" t="s">
        <v>524</v>
      </c>
      <c r="D412" s="154" t="s">
        <v>68</v>
      </c>
      <c r="E412" s="155">
        <v>1</v>
      </c>
      <c r="F412" s="155">
        <v>0</v>
      </c>
      <c r="G412" s="156">
        <f>E412*F412</f>
        <v>0</v>
      </c>
      <c r="O412" s="150">
        <v>2</v>
      </c>
      <c r="AA412" s="123">
        <v>12</v>
      </c>
      <c r="AB412" s="123">
        <v>0</v>
      </c>
      <c r="AC412" s="123">
        <v>119</v>
      </c>
      <c r="AZ412" s="123">
        <v>2</v>
      </c>
      <c r="BA412" s="123">
        <f>IF(AZ412=1,G412,0)</f>
        <v>0</v>
      </c>
      <c r="BB412" s="123">
        <f>IF(AZ412=2,G412,0)</f>
        <v>0</v>
      </c>
      <c r="BC412" s="123">
        <f>IF(AZ412=3,G412,0)</f>
        <v>0</v>
      </c>
      <c r="BD412" s="123">
        <f>IF(AZ412=4,G412,0)</f>
        <v>0</v>
      </c>
      <c r="BE412" s="123">
        <f>IF(AZ412=5,G412,0)</f>
        <v>0</v>
      </c>
      <c r="CZ412" s="123">
        <v>0</v>
      </c>
    </row>
    <row r="413" spans="1:104" x14ac:dyDescent="0.2">
      <c r="A413" s="157"/>
      <c r="B413" s="158"/>
      <c r="C413" s="200">
        <v>1</v>
      </c>
      <c r="D413" s="199"/>
      <c r="E413" s="159">
        <v>1</v>
      </c>
      <c r="F413" s="160"/>
      <c r="G413" s="161"/>
      <c r="M413" s="162">
        <v>1</v>
      </c>
      <c r="O413" s="150"/>
    </row>
    <row r="414" spans="1:104" ht="22.5" x14ac:dyDescent="0.2">
      <c r="A414" s="151">
        <v>120</v>
      </c>
      <c r="B414" s="152" t="s">
        <v>525</v>
      </c>
      <c r="C414" s="153" t="s">
        <v>526</v>
      </c>
      <c r="D414" s="154" t="s">
        <v>68</v>
      </c>
      <c r="E414" s="155">
        <v>2</v>
      </c>
      <c r="F414" s="155">
        <v>0</v>
      </c>
      <c r="G414" s="156">
        <f>E414*F414</f>
        <v>0</v>
      </c>
      <c r="O414" s="150">
        <v>2</v>
      </c>
      <c r="AA414" s="123">
        <v>12</v>
      </c>
      <c r="AB414" s="123">
        <v>0</v>
      </c>
      <c r="AC414" s="123">
        <v>120</v>
      </c>
      <c r="AZ414" s="123">
        <v>2</v>
      </c>
      <c r="BA414" s="123">
        <f>IF(AZ414=1,G414,0)</f>
        <v>0</v>
      </c>
      <c r="BB414" s="123">
        <f>IF(AZ414=2,G414,0)</f>
        <v>0</v>
      </c>
      <c r="BC414" s="123">
        <f>IF(AZ414=3,G414,0)</f>
        <v>0</v>
      </c>
      <c r="BD414" s="123">
        <f>IF(AZ414=4,G414,0)</f>
        <v>0</v>
      </c>
      <c r="BE414" s="123">
        <f>IF(AZ414=5,G414,0)</f>
        <v>0</v>
      </c>
      <c r="CZ414" s="123">
        <v>0</v>
      </c>
    </row>
    <row r="415" spans="1:104" x14ac:dyDescent="0.2">
      <c r="A415" s="157"/>
      <c r="B415" s="158"/>
      <c r="C415" s="200">
        <v>2</v>
      </c>
      <c r="D415" s="199"/>
      <c r="E415" s="159">
        <v>2</v>
      </c>
      <c r="F415" s="160"/>
      <c r="G415" s="161"/>
      <c r="M415" s="162">
        <v>2</v>
      </c>
      <c r="O415" s="150"/>
    </row>
    <row r="416" spans="1:104" x14ac:dyDescent="0.2">
      <c r="A416" s="151">
        <v>121</v>
      </c>
      <c r="B416" s="152" t="s">
        <v>527</v>
      </c>
      <c r="C416" s="153" t="s">
        <v>508</v>
      </c>
      <c r="D416" s="154" t="s">
        <v>54</v>
      </c>
      <c r="E416" s="155">
        <v>0</v>
      </c>
      <c r="F416" s="155">
        <v>0</v>
      </c>
      <c r="G416" s="156">
        <f>E416*F416</f>
        <v>0</v>
      </c>
      <c r="O416" s="150">
        <v>2</v>
      </c>
      <c r="AA416" s="123">
        <v>12</v>
      </c>
      <c r="AB416" s="123">
        <v>0</v>
      </c>
      <c r="AC416" s="123">
        <v>121</v>
      </c>
      <c r="AZ416" s="123">
        <v>2</v>
      </c>
      <c r="BA416" s="123">
        <f>IF(AZ416=1,G416,0)</f>
        <v>0</v>
      </c>
      <c r="BB416" s="123">
        <f>IF(AZ416=2,G416,0)</f>
        <v>0</v>
      </c>
      <c r="BC416" s="123">
        <f>IF(AZ416=3,G416,0)</f>
        <v>0</v>
      </c>
      <c r="BD416" s="123">
        <f>IF(AZ416=4,G416,0)</f>
        <v>0</v>
      </c>
      <c r="BE416" s="123">
        <f>IF(AZ416=5,G416,0)</f>
        <v>0</v>
      </c>
      <c r="CZ416" s="123">
        <v>0</v>
      </c>
    </row>
    <row r="417" spans="1:104" x14ac:dyDescent="0.2">
      <c r="A417" s="163"/>
      <c r="B417" s="164" t="s">
        <v>69</v>
      </c>
      <c r="C417" s="165" t="str">
        <f>CONCATENATE(B399," ",C399)</f>
        <v>769 Otvorové prvky z plastu</v>
      </c>
      <c r="D417" s="163"/>
      <c r="E417" s="166"/>
      <c r="F417" s="166"/>
      <c r="G417" s="167">
        <f>SUM(G399:G416)</f>
        <v>0</v>
      </c>
      <c r="O417" s="150">
        <v>4</v>
      </c>
      <c r="BA417" s="168">
        <f>SUM(BA399:BA416)</f>
        <v>0</v>
      </c>
      <c r="BB417" s="168">
        <f>SUM(BB399:BB416)</f>
        <v>0</v>
      </c>
      <c r="BC417" s="168">
        <f>SUM(BC399:BC416)</f>
        <v>0</v>
      </c>
      <c r="BD417" s="168">
        <f>SUM(BD399:BD416)</f>
        <v>0</v>
      </c>
      <c r="BE417" s="168">
        <f>SUM(BE399:BE416)</f>
        <v>0</v>
      </c>
    </row>
    <row r="418" spans="1:104" x14ac:dyDescent="0.2">
      <c r="A418" s="143" t="s">
        <v>65</v>
      </c>
      <c r="B418" s="144" t="s">
        <v>528</v>
      </c>
      <c r="C418" s="145" t="s">
        <v>529</v>
      </c>
      <c r="D418" s="146"/>
      <c r="E418" s="147"/>
      <c r="F418" s="147"/>
      <c r="G418" s="148"/>
      <c r="H418" s="149"/>
      <c r="I418" s="149"/>
      <c r="O418" s="150">
        <v>1</v>
      </c>
    </row>
    <row r="419" spans="1:104" ht="22.5" x14ac:dyDescent="0.2">
      <c r="A419" s="151">
        <v>122</v>
      </c>
      <c r="B419" s="152" t="s">
        <v>530</v>
      </c>
      <c r="C419" s="153" t="s">
        <v>531</v>
      </c>
      <c r="D419" s="154" t="s">
        <v>240</v>
      </c>
      <c r="E419" s="155">
        <v>18.8</v>
      </c>
      <c r="F419" s="155">
        <v>0</v>
      </c>
      <c r="G419" s="156">
        <f>E419*F419</f>
        <v>0</v>
      </c>
      <c r="O419" s="150">
        <v>2</v>
      </c>
      <c r="AA419" s="123">
        <v>12</v>
      </c>
      <c r="AB419" s="123">
        <v>0</v>
      </c>
      <c r="AC419" s="123">
        <v>122</v>
      </c>
      <c r="AZ419" s="123">
        <v>2</v>
      </c>
      <c r="BA419" s="123">
        <f>IF(AZ419=1,G419,0)</f>
        <v>0</v>
      </c>
      <c r="BB419" s="123">
        <f>IF(AZ419=2,G419,0)</f>
        <v>0</v>
      </c>
      <c r="BC419" s="123">
        <f>IF(AZ419=3,G419,0)</f>
        <v>0</v>
      </c>
      <c r="BD419" s="123">
        <f>IF(AZ419=4,G419,0)</f>
        <v>0</v>
      </c>
      <c r="BE419" s="123">
        <f>IF(AZ419=5,G419,0)</f>
        <v>0</v>
      </c>
      <c r="CZ419" s="123">
        <v>0</v>
      </c>
    </row>
    <row r="420" spans="1:104" x14ac:dyDescent="0.2">
      <c r="A420" s="157"/>
      <c r="B420" s="158"/>
      <c r="C420" s="200" t="s">
        <v>532</v>
      </c>
      <c r="D420" s="199"/>
      <c r="E420" s="159">
        <v>6.63</v>
      </c>
      <c r="F420" s="160"/>
      <c r="G420" s="161"/>
      <c r="M420" s="162" t="s">
        <v>532</v>
      </c>
      <c r="O420" s="150"/>
    </row>
    <row r="421" spans="1:104" x14ac:dyDescent="0.2">
      <c r="A421" s="157"/>
      <c r="B421" s="158"/>
      <c r="C421" s="200" t="s">
        <v>533</v>
      </c>
      <c r="D421" s="199"/>
      <c r="E421" s="159">
        <v>7.8</v>
      </c>
      <c r="F421" s="160"/>
      <c r="G421" s="161"/>
      <c r="M421" s="162" t="s">
        <v>533</v>
      </c>
      <c r="O421" s="150"/>
    </row>
    <row r="422" spans="1:104" x14ac:dyDescent="0.2">
      <c r="A422" s="157"/>
      <c r="B422" s="158"/>
      <c r="C422" s="200" t="s">
        <v>534</v>
      </c>
      <c r="D422" s="199"/>
      <c r="E422" s="159">
        <v>2.7</v>
      </c>
      <c r="F422" s="160"/>
      <c r="G422" s="161"/>
      <c r="M422" s="162" t="s">
        <v>534</v>
      </c>
      <c r="O422" s="150"/>
    </row>
    <row r="423" spans="1:104" x14ac:dyDescent="0.2">
      <c r="A423" s="157"/>
      <c r="B423" s="158"/>
      <c r="C423" s="200" t="s">
        <v>535</v>
      </c>
      <c r="D423" s="199"/>
      <c r="E423" s="159">
        <v>1.65</v>
      </c>
      <c r="F423" s="160"/>
      <c r="G423" s="161"/>
      <c r="M423" s="162" t="s">
        <v>535</v>
      </c>
      <c r="O423" s="150"/>
    </row>
    <row r="424" spans="1:104" x14ac:dyDescent="0.2">
      <c r="A424" s="157"/>
      <c r="B424" s="158"/>
      <c r="C424" s="200" t="s">
        <v>160</v>
      </c>
      <c r="D424" s="199"/>
      <c r="E424" s="159">
        <v>0.02</v>
      </c>
      <c r="F424" s="160"/>
      <c r="G424" s="161"/>
      <c r="M424" s="162" t="s">
        <v>160</v>
      </c>
      <c r="O424" s="150"/>
    </row>
    <row r="425" spans="1:104" x14ac:dyDescent="0.2">
      <c r="A425" s="151">
        <v>123</v>
      </c>
      <c r="B425" s="152" t="s">
        <v>536</v>
      </c>
      <c r="C425" s="153" t="s">
        <v>537</v>
      </c>
      <c r="D425" s="154" t="s">
        <v>155</v>
      </c>
      <c r="E425" s="155">
        <v>23.9</v>
      </c>
      <c r="F425" s="155">
        <v>0</v>
      </c>
      <c r="G425" s="156">
        <f>E425*F425</f>
        <v>0</v>
      </c>
      <c r="O425" s="150">
        <v>2</v>
      </c>
      <c r="AA425" s="123">
        <v>12</v>
      </c>
      <c r="AB425" s="123">
        <v>0</v>
      </c>
      <c r="AC425" s="123">
        <v>123</v>
      </c>
      <c r="AZ425" s="123">
        <v>2</v>
      </c>
      <c r="BA425" s="123">
        <f>IF(AZ425=1,G425,0)</f>
        <v>0</v>
      </c>
      <c r="BB425" s="123">
        <f>IF(AZ425=2,G425,0)</f>
        <v>0</v>
      </c>
      <c r="BC425" s="123">
        <f>IF(AZ425=3,G425,0)</f>
        <v>0</v>
      </c>
      <c r="BD425" s="123">
        <f>IF(AZ425=4,G425,0)</f>
        <v>0</v>
      </c>
      <c r="BE425" s="123">
        <f>IF(AZ425=5,G425,0)</f>
        <v>0</v>
      </c>
      <c r="CZ425" s="123">
        <v>0</v>
      </c>
    </row>
    <row r="426" spans="1:104" x14ac:dyDescent="0.2">
      <c r="A426" s="157"/>
      <c r="B426" s="158"/>
      <c r="C426" s="200" t="s">
        <v>538</v>
      </c>
      <c r="D426" s="199"/>
      <c r="E426" s="159">
        <v>23.9</v>
      </c>
      <c r="F426" s="160"/>
      <c r="G426" s="161"/>
      <c r="M426" s="162" t="s">
        <v>538</v>
      </c>
      <c r="O426" s="150"/>
    </row>
    <row r="427" spans="1:104" x14ac:dyDescent="0.2">
      <c r="A427" s="151">
        <v>124</v>
      </c>
      <c r="B427" s="152" t="s">
        <v>539</v>
      </c>
      <c r="C427" s="153" t="s">
        <v>540</v>
      </c>
      <c r="D427" s="154" t="s">
        <v>155</v>
      </c>
      <c r="E427" s="155">
        <v>23.9</v>
      </c>
      <c r="F427" s="155">
        <v>0</v>
      </c>
      <c r="G427" s="156">
        <f>E427*F427</f>
        <v>0</v>
      </c>
      <c r="O427" s="150">
        <v>2</v>
      </c>
      <c r="AA427" s="123">
        <v>12</v>
      </c>
      <c r="AB427" s="123">
        <v>0</v>
      </c>
      <c r="AC427" s="123">
        <v>124</v>
      </c>
      <c r="AZ427" s="123">
        <v>2</v>
      </c>
      <c r="BA427" s="123">
        <f>IF(AZ427=1,G427,0)</f>
        <v>0</v>
      </c>
      <c r="BB427" s="123">
        <f>IF(AZ427=2,G427,0)</f>
        <v>0</v>
      </c>
      <c r="BC427" s="123">
        <f>IF(AZ427=3,G427,0)</f>
        <v>0</v>
      </c>
      <c r="BD427" s="123">
        <f>IF(AZ427=4,G427,0)</f>
        <v>0</v>
      </c>
      <c r="BE427" s="123">
        <f>IF(AZ427=5,G427,0)</f>
        <v>0</v>
      </c>
      <c r="CZ427" s="123">
        <v>0</v>
      </c>
    </row>
    <row r="428" spans="1:104" x14ac:dyDescent="0.2">
      <c r="A428" s="157"/>
      <c r="B428" s="158"/>
      <c r="C428" s="200" t="s">
        <v>541</v>
      </c>
      <c r="D428" s="199"/>
      <c r="E428" s="159">
        <v>23.9</v>
      </c>
      <c r="F428" s="160"/>
      <c r="G428" s="161"/>
      <c r="M428" s="162" t="s">
        <v>541</v>
      </c>
      <c r="O428" s="150"/>
    </row>
    <row r="429" spans="1:104" x14ac:dyDescent="0.2">
      <c r="A429" s="151">
        <v>125</v>
      </c>
      <c r="B429" s="152" t="s">
        <v>542</v>
      </c>
      <c r="C429" s="153" t="s">
        <v>543</v>
      </c>
      <c r="D429" s="154" t="s">
        <v>240</v>
      </c>
      <c r="E429" s="155">
        <v>18.8</v>
      </c>
      <c r="F429" s="155">
        <v>0</v>
      </c>
      <c r="G429" s="156">
        <f>E429*F429</f>
        <v>0</v>
      </c>
      <c r="O429" s="150">
        <v>2</v>
      </c>
      <c r="AA429" s="123">
        <v>12</v>
      </c>
      <c r="AB429" s="123">
        <v>0</v>
      </c>
      <c r="AC429" s="123">
        <v>125</v>
      </c>
      <c r="AZ429" s="123">
        <v>2</v>
      </c>
      <c r="BA429" s="123">
        <f>IF(AZ429=1,G429,0)</f>
        <v>0</v>
      </c>
      <c r="BB429" s="123">
        <f>IF(AZ429=2,G429,0)</f>
        <v>0</v>
      </c>
      <c r="BC429" s="123">
        <f>IF(AZ429=3,G429,0)</f>
        <v>0</v>
      </c>
      <c r="BD429" s="123">
        <f>IF(AZ429=4,G429,0)</f>
        <v>0</v>
      </c>
      <c r="BE429" s="123">
        <f>IF(AZ429=5,G429,0)</f>
        <v>0</v>
      </c>
      <c r="CZ429" s="123">
        <v>0</v>
      </c>
    </row>
    <row r="430" spans="1:104" x14ac:dyDescent="0.2">
      <c r="A430" s="157"/>
      <c r="B430" s="158"/>
      <c r="C430" s="200" t="s">
        <v>532</v>
      </c>
      <c r="D430" s="199"/>
      <c r="E430" s="159">
        <v>6.63</v>
      </c>
      <c r="F430" s="160"/>
      <c r="G430" s="161"/>
      <c r="M430" s="162" t="s">
        <v>532</v>
      </c>
      <c r="O430" s="150"/>
    </row>
    <row r="431" spans="1:104" x14ac:dyDescent="0.2">
      <c r="A431" s="157"/>
      <c r="B431" s="158"/>
      <c r="C431" s="200" t="s">
        <v>533</v>
      </c>
      <c r="D431" s="199"/>
      <c r="E431" s="159">
        <v>7.8</v>
      </c>
      <c r="F431" s="160"/>
      <c r="G431" s="161"/>
      <c r="M431" s="162" t="s">
        <v>533</v>
      </c>
      <c r="O431" s="150"/>
    </row>
    <row r="432" spans="1:104" x14ac:dyDescent="0.2">
      <c r="A432" s="157"/>
      <c r="B432" s="158"/>
      <c r="C432" s="200" t="s">
        <v>534</v>
      </c>
      <c r="D432" s="199"/>
      <c r="E432" s="159">
        <v>2.7</v>
      </c>
      <c r="F432" s="160"/>
      <c r="G432" s="161"/>
      <c r="M432" s="162" t="s">
        <v>534</v>
      </c>
      <c r="O432" s="150"/>
    </row>
    <row r="433" spans="1:104" x14ac:dyDescent="0.2">
      <c r="A433" s="157"/>
      <c r="B433" s="158"/>
      <c r="C433" s="200" t="s">
        <v>535</v>
      </c>
      <c r="D433" s="199"/>
      <c r="E433" s="159">
        <v>1.65</v>
      </c>
      <c r="F433" s="160"/>
      <c r="G433" s="161"/>
      <c r="M433" s="162" t="s">
        <v>535</v>
      </c>
      <c r="O433" s="150"/>
    </row>
    <row r="434" spans="1:104" x14ac:dyDescent="0.2">
      <c r="A434" s="157"/>
      <c r="B434" s="158"/>
      <c r="C434" s="200" t="s">
        <v>160</v>
      </c>
      <c r="D434" s="199"/>
      <c r="E434" s="159">
        <v>0.02</v>
      </c>
      <c r="F434" s="160"/>
      <c r="G434" s="161"/>
      <c r="M434" s="162" t="s">
        <v>160</v>
      </c>
      <c r="O434" s="150"/>
    </row>
    <row r="435" spans="1:104" ht="22.5" x14ac:dyDescent="0.2">
      <c r="A435" s="151">
        <v>126</v>
      </c>
      <c r="B435" s="152" t="s">
        <v>544</v>
      </c>
      <c r="C435" s="153" t="s">
        <v>545</v>
      </c>
      <c r="D435" s="154" t="s">
        <v>155</v>
      </c>
      <c r="E435" s="155">
        <v>27</v>
      </c>
      <c r="F435" s="155">
        <v>0</v>
      </c>
      <c r="G435" s="156">
        <f>E435*F435</f>
        <v>0</v>
      </c>
      <c r="O435" s="150">
        <v>2</v>
      </c>
      <c r="AA435" s="123">
        <v>12</v>
      </c>
      <c r="AB435" s="123">
        <v>1</v>
      </c>
      <c r="AC435" s="123">
        <v>126</v>
      </c>
      <c r="AZ435" s="123">
        <v>2</v>
      </c>
      <c r="BA435" s="123">
        <f>IF(AZ435=1,G435,0)</f>
        <v>0</v>
      </c>
      <c r="BB435" s="123">
        <f>IF(AZ435=2,G435,0)</f>
        <v>0</v>
      </c>
      <c r="BC435" s="123">
        <f>IF(AZ435=3,G435,0)</f>
        <v>0</v>
      </c>
      <c r="BD435" s="123">
        <f>IF(AZ435=4,G435,0)</f>
        <v>0</v>
      </c>
      <c r="BE435" s="123">
        <f>IF(AZ435=5,G435,0)</f>
        <v>0</v>
      </c>
      <c r="CZ435" s="123">
        <v>0</v>
      </c>
    </row>
    <row r="436" spans="1:104" x14ac:dyDescent="0.2">
      <c r="A436" s="157"/>
      <c r="B436" s="158"/>
      <c r="C436" s="200" t="s">
        <v>546</v>
      </c>
      <c r="D436" s="199"/>
      <c r="E436" s="159">
        <v>26.29</v>
      </c>
      <c r="F436" s="160"/>
      <c r="G436" s="161"/>
      <c r="M436" s="162" t="s">
        <v>546</v>
      </c>
      <c r="O436" s="150"/>
    </row>
    <row r="437" spans="1:104" x14ac:dyDescent="0.2">
      <c r="A437" s="157"/>
      <c r="B437" s="158"/>
      <c r="C437" s="200" t="s">
        <v>547</v>
      </c>
      <c r="D437" s="199"/>
      <c r="E437" s="159">
        <v>0.71</v>
      </c>
      <c r="F437" s="160"/>
      <c r="G437" s="161"/>
      <c r="M437" s="162" t="s">
        <v>547</v>
      </c>
      <c r="O437" s="150"/>
    </row>
    <row r="438" spans="1:104" x14ac:dyDescent="0.2">
      <c r="A438" s="151">
        <v>127</v>
      </c>
      <c r="B438" s="152" t="s">
        <v>548</v>
      </c>
      <c r="C438" s="153" t="s">
        <v>549</v>
      </c>
      <c r="D438" s="154" t="s">
        <v>216</v>
      </c>
      <c r="E438" s="155">
        <v>76</v>
      </c>
      <c r="F438" s="155">
        <v>0</v>
      </c>
      <c r="G438" s="156">
        <f>E438*F438</f>
        <v>0</v>
      </c>
      <c r="O438" s="150">
        <v>2</v>
      </c>
      <c r="AA438" s="123">
        <v>12</v>
      </c>
      <c r="AB438" s="123">
        <v>1</v>
      </c>
      <c r="AC438" s="123">
        <v>127</v>
      </c>
      <c r="AZ438" s="123">
        <v>2</v>
      </c>
      <c r="BA438" s="123">
        <f>IF(AZ438=1,G438,0)</f>
        <v>0</v>
      </c>
      <c r="BB438" s="123">
        <f>IF(AZ438=2,G438,0)</f>
        <v>0</v>
      </c>
      <c r="BC438" s="123">
        <f>IF(AZ438=3,G438,0)</f>
        <v>0</v>
      </c>
      <c r="BD438" s="123">
        <f>IF(AZ438=4,G438,0)</f>
        <v>0</v>
      </c>
      <c r="BE438" s="123">
        <f>IF(AZ438=5,G438,0)</f>
        <v>0</v>
      </c>
      <c r="CZ438" s="123">
        <v>0</v>
      </c>
    </row>
    <row r="439" spans="1:104" x14ac:dyDescent="0.2">
      <c r="A439" s="157"/>
      <c r="B439" s="158"/>
      <c r="C439" s="200" t="s">
        <v>550</v>
      </c>
      <c r="D439" s="199"/>
      <c r="E439" s="159">
        <v>75.2</v>
      </c>
      <c r="F439" s="160"/>
      <c r="G439" s="161"/>
      <c r="M439" s="162" t="s">
        <v>550</v>
      </c>
      <c r="O439" s="150"/>
    </row>
    <row r="440" spans="1:104" x14ac:dyDescent="0.2">
      <c r="A440" s="157"/>
      <c r="B440" s="158"/>
      <c r="C440" s="200" t="s">
        <v>551</v>
      </c>
      <c r="D440" s="199"/>
      <c r="E440" s="159">
        <v>0.8</v>
      </c>
      <c r="F440" s="160"/>
      <c r="G440" s="161"/>
      <c r="M440" s="162" t="s">
        <v>551</v>
      </c>
      <c r="O440" s="150"/>
    </row>
    <row r="441" spans="1:104" x14ac:dyDescent="0.2">
      <c r="A441" s="151">
        <v>128</v>
      </c>
      <c r="B441" s="152" t="s">
        <v>552</v>
      </c>
      <c r="C441" s="153" t="s">
        <v>553</v>
      </c>
      <c r="D441" s="154" t="s">
        <v>54</v>
      </c>
      <c r="E441" s="155">
        <v>179.3466</v>
      </c>
      <c r="F441" s="155">
        <v>0</v>
      </c>
      <c r="G441" s="156">
        <f>E441*F441</f>
        <v>0</v>
      </c>
      <c r="O441" s="150">
        <v>2</v>
      </c>
      <c r="AA441" s="123">
        <v>12</v>
      </c>
      <c r="AB441" s="123">
        <v>0</v>
      </c>
      <c r="AC441" s="123">
        <v>128</v>
      </c>
      <c r="AZ441" s="123">
        <v>2</v>
      </c>
      <c r="BA441" s="123">
        <f>IF(AZ441=1,G441,0)</f>
        <v>0</v>
      </c>
      <c r="BB441" s="123">
        <f>IF(AZ441=2,G441,0)</f>
        <v>0</v>
      </c>
      <c r="BC441" s="123">
        <f>IF(AZ441=3,G441,0)</f>
        <v>0</v>
      </c>
      <c r="BD441" s="123">
        <f>IF(AZ441=4,G441,0)</f>
        <v>0</v>
      </c>
      <c r="BE441" s="123">
        <f>IF(AZ441=5,G441,0)</f>
        <v>0</v>
      </c>
      <c r="CZ441" s="123">
        <v>0</v>
      </c>
    </row>
    <row r="442" spans="1:104" x14ac:dyDescent="0.2">
      <c r="A442" s="163"/>
      <c r="B442" s="164" t="s">
        <v>69</v>
      </c>
      <c r="C442" s="165" t="str">
        <f>CONCATENATE(B418," ",C418)</f>
        <v>771 Podlahy z dlaždic a obklady</v>
      </c>
      <c r="D442" s="163"/>
      <c r="E442" s="166"/>
      <c r="F442" s="166"/>
      <c r="G442" s="167">
        <f>SUM(G418:G441)</f>
        <v>0</v>
      </c>
      <c r="O442" s="150">
        <v>4</v>
      </c>
      <c r="BA442" s="168">
        <f>SUM(BA418:BA441)</f>
        <v>0</v>
      </c>
      <c r="BB442" s="168">
        <f>SUM(BB418:BB441)</f>
        <v>0</v>
      </c>
      <c r="BC442" s="168">
        <f>SUM(BC418:BC441)</f>
        <v>0</v>
      </c>
      <c r="BD442" s="168">
        <f>SUM(BD418:BD441)</f>
        <v>0</v>
      </c>
      <c r="BE442" s="168">
        <f>SUM(BE418:BE441)</f>
        <v>0</v>
      </c>
    </row>
    <row r="443" spans="1:104" x14ac:dyDescent="0.2">
      <c r="A443" s="143" t="s">
        <v>65</v>
      </c>
      <c r="B443" s="144" t="s">
        <v>554</v>
      </c>
      <c r="C443" s="145" t="s">
        <v>555</v>
      </c>
      <c r="D443" s="146"/>
      <c r="E443" s="147"/>
      <c r="F443" s="147"/>
      <c r="G443" s="148"/>
      <c r="H443" s="149"/>
      <c r="I443" s="149"/>
      <c r="O443" s="150">
        <v>1</v>
      </c>
    </row>
    <row r="444" spans="1:104" ht="22.5" x14ac:dyDescent="0.2">
      <c r="A444" s="151">
        <v>129</v>
      </c>
      <c r="B444" s="152" t="s">
        <v>556</v>
      </c>
      <c r="C444" s="153" t="s">
        <v>557</v>
      </c>
      <c r="D444" s="154" t="s">
        <v>155</v>
      </c>
      <c r="E444" s="155">
        <v>69.900000000000006</v>
      </c>
      <c r="F444" s="155">
        <v>0</v>
      </c>
      <c r="G444" s="156">
        <f>E444*F444</f>
        <v>0</v>
      </c>
      <c r="O444" s="150">
        <v>2</v>
      </c>
      <c r="AA444" s="123">
        <v>12</v>
      </c>
      <c r="AB444" s="123">
        <v>0</v>
      </c>
      <c r="AC444" s="123">
        <v>129</v>
      </c>
      <c r="AZ444" s="123">
        <v>2</v>
      </c>
      <c r="BA444" s="123">
        <f>IF(AZ444=1,G444,0)</f>
        <v>0</v>
      </c>
      <c r="BB444" s="123">
        <f>IF(AZ444=2,G444,0)</f>
        <v>0</v>
      </c>
      <c r="BC444" s="123">
        <f>IF(AZ444=3,G444,0)</f>
        <v>0</v>
      </c>
      <c r="BD444" s="123">
        <f>IF(AZ444=4,G444,0)</f>
        <v>0</v>
      </c>
      <c r="BE444" s="123">
        <f>IF(AZ444=5,G444,0)</f>
        <v>0</v>
      </c>
      <c r="CZ444" s="123">
        <v>0</v>
      </c>
    </row>
    <row r="445" spans="1:104" x14ac:dyDescent="0.2">
      <c r="A445" s="157"/>
      <c r="B445" s="158"/>
      <c r="C445" s="200" t="s">
        <v>321</v>
      </c>
      <c r="D445" s="199"/>
      <c r="E445" s="159">
        <v>9.4741999999999997</v>
      </c>
      <c r="F445" s="160"/>
      <c r="G445" s="161"/>
      <c r="M445" s="162" t="s">
        <v>321</v>
      </c>
      <c r="O445" s="150"/>
    </row>
    <row r="446" spans="1:104" x14ac:dyDescent="0.2">
      <c r="A446" s="157"/>
      <c r="B446" s="158"/>
      <c r="C446" s="200" t="s">
        <v>322</v>
      </c>
      <c r="D446" s="199"/>
      <c r="E446" s="159">
        <v>10.8513</v>
      </c>
      <c r="F446" s="160"/>
      <c r="G446" s="161"/>
      <c r="M446" s="162" t="s">
        <v>322</v>
      </c>
      <c r="O446" s="150"/>
    </row>
    <row r="447" spans="1:104" x14ac:dyDescent="0.2">
      <c r="A447" s="157"/>
      <c r="B447" s="158"/>
      <c r="C447" s="200" t="s">
        <v>323</v>
      </c>
      <c r="D447" s="199"/>
      <c r="E447" s="159">
        <v>1.875</v>
      </c>
      <c r="F447" s="160"/>
      <c r="G447" s="161"/>
      <c r="M447" s="162" t="s">
        <v>323</v>
      </c>
      <c r="O447" s="150"/>
    </row>
    <row r="448" spans="1:104" x14ac:dyDescent="0.2">
      <c r="A448" s="157"/>
      <c r="B448" s="158"/>
      <c r="C448" s="200" t="s">
        <v>324</v>
      </c>
      <c r="D448" s="199"/>
      <c r="E448" s="159">
        <v>49.403799999999997</v>
      </c>
      <c r="F448" s="160"/>
      <c r="G448" s="161"/>
      <c r="M448" s="162" t="s">
        <v>324</v>
      </c>
      <c r="O448" s="150"/>
    </row>
    <row r="449" spans="1:104" x14ac:dyDescent="0.2">
      <c r="A449" s="157"/>
      <c r="B449" s="158"/>
      <c r="C449" s="200" t="s">
        <v>325</v>
      </c>
      <c r="D449" s="199"/>
      <c r="E449" s="159">
        <v>-1.5</v>
      </c>
      <c r="F449" s="160"/>
      <c r="G449" s="161"/>
      <c r="M449" s="162" t="s">
        <v>325</v>
      </c>
      <c r="O449" s="150"/>
    </row>
    <row r="450" spans="1:104" x14ac:dyDescent="0.2">
      <c r="A450" s="157"/>
      <c r="B450" s="158"/>
      <c r="C450" s="200" t="s">
        <v>326</v>
      </c>
      <c r="D450" s="199"/>
      <c r="E450" s="159">
        <v>0.61250000000000004</v>
      </c>
      <c r="F450" s="160"/>
      <c r="G450" s="161"/>
      <c r="M450" s="162" t="s">
        <v>326</v>
      </c>
      <c r="O450" s="150"/>
    </row>
    <row r="451" spans="1:104" x14ac:dyDescent="0.2">
      <c r="A451" s="157"/>
      <c r="B451" s="158"/>
      <c r="C451" s="200" t="s">
        <v>327</v>
      </c>
      <c r="D451" s="199"/>
      <c r="E451" s="159">
        <v>-0.9</v>
      </c>
      <c r="F451" s="160"/>
      <c r="G451" s="161"/>
      <c r="M451" s="162" t="s">
        <v>327</v>
      </c>
      <c r="O451" s="150"/>
    </row>
    <row r="452" spans="1:104" x14ac:dyDescent="0.2">
      <c r="A452" s="157"/>
      <c r="B452" s="158"/>
      <c r="C452" s="200" t="s">
        <v>328</v>
      </c>
      <c r="D452" s="199"/>
      <c r="E452" s="159">
        <v>8.3299999999999999E-2</v>
      </c>
      <c r="F452" s="160"/>
      <c r="G452" s="161"/>
      <c r="M452" s="162" t="s">
        <v>328</v>
      </c>
      <c r="O452" s="150"/>
    </row>
    <row r="453" spans="1:104" x14ac:dyDescent="0.2">
      <c r="A453" s="151">
        <v>130</v>
      </c>
      <c r="B453" s="152" t="s">
        <v>558</v>
      </c>
      <c r="C453" s="153" t="s">
        <v>540</v>
      </c>
      <c r="D453" s="154" t="s">
        <v>155</v>
      </c>
      <c r="E453" s="155">
        <v>69.900000000000006</v>
      </c>
      <c r="F453" s="155">
        <v>0</v>
      </c>
      <c r="G453" s="156">
        <f>E453*F453</f>
        <v>0</v>
      </c>
      <c r="O453" s="150">
        <v>2</v>
      </c>
      <c r="AA453" s="123">
        <v>12</v>
      </c>
      <c r="AB453" s="123">
        <v>0</v>
      </c>
      <c r="AC453" s="123">
        <v>130</v>
      </c>
      <c r="AZ453" s="123">
        <v>2</v>
      </c>
      <c r="BA453" s="123">
        <f>IF(AZ453=1,G453,0)</f>
        <v>0</v>
      </c>
      <c r="BB453" s="123">
        <f>IF(AZ453=2,G453,0)</f>
        <v>0</v>
      </c>
      <c r="BC453" s="123">
        <f>IF(AZ453=3,G453,0)</f>
        <v>0</v>
      </c>
      <c r="BD453" s="123">
        <f>IF(AZ453=4,G453,0)</f>
        <v>0</v>
      </c>
      <c r="BE453" s="123">
        <f>IF(AZ453=5,G453,0)</f>
        <v>0</v>
      </c>
      <c r="CZ453" s="123">
        <v>0</v>
      </c>
    </row>
    <row r="454" spans="1:104" x14ac:dyDescent="0.2">
      <c r="A454" s="157"/>
      <c r="B454" s="158"/>
      <c r="C454" s="200" t="s">
        <v>559</v>
      </c>
      <c r="D454" s="199"/>
      <c r="E454" s="159">
        <v>69.900000000000006</v>
      </c>
      <c r="F454" s="160"/>
      <c r="G454" s="161"/>
      <c r="M454" s="162" t="s">
        <v>559</v>
      </c>
      <c r="O454" s="150"/>
    </row>
    <row r="455" spans="1:104" x14ac:dyDescent="0.2">
      <c r="A455" s="151">
        <v>131</v>
      </c>
      <c r="B455" s="152" t="s">
        <v>560</v>
      </c>
      <c r="C455" s="153" t="s">
        <v>561</v>
      </c>
      <c r="D455" s="154" t="s">
        <v>240</v>
      </c>
      <c r="E455" s="155">
        <v>15.5</v>
      </c>
      <c r="F455" s="155">
        <v>0</v>
      </c>
      <c r="G455" s="156">
        <f>E455*F455</f>
        <v>0</v>
      </c>
      <c r="O455" s="150">
        <v>2</v>
      </c>
      <c r="AA455" s="123">
        <v>12</v>
      </c>
      <c r="AB455" s="123">
        <v>0</v>
      </c>
      <c r="AC455" s="123">
        <v>131</v>
      </c>
      <c r="AZ455" s="123">
        <v>2</v>
      </c>
      <c r="BA455" s="123">
        <f>IF(AZ455=1,G455,0)</f>
        <v>0</v>
      </c>
      <c r="BB455" s="123">
        <f>IF(AZ455=2,G455,0)</f>
        <v>0</v>
      </c>
      <c r="BC455" s="123">
        <f>IF(AZ455=3,G455,0)</f>
        <v>0</v>
      </c>
      <c r="BD455" s="123">
        <f>IF(AZ455=4,G455,0)</f>
        <v>0</v>
      </c>
      <c r="BE455" s="123">
        <f>IF(AZ455=5,G455,0)</f>
        <v>0</v>
      </c>
      <c r="CZ455" s="123">
        <v>0</v>
      </c>
    </row>
    <row r="456" spans="1:104" x14ac:dyDescent="0.2">
      <c r="A456" s="157"/>
      <c r="B456" s="158"/>
      <c r="C456" s="200" t="s">
        <v>562</v>
      </c>
      <c r="D456" s="199"/>
      <c r="E456" s="159">
        <v>8.25</v>
      </c>
      <c r="F456" s="160"/>
      <c r="G456" s="161"/>
      <c r="M456" s="162" t="s">
        <v>562</v>
      </c>
      <c r="O456" s="150"/>
    </row>
    <row r="457" spans="1:104" x14ac:dyDescent="0.2">
      <c r="A457" s="157"/>
      <c r="B457" s="158"/>
      <c r="C457" s="200" t="s">
        <v>563</v>
      </c>
      <c r="D457" s="199"/>
      <c r="E457" s="159">
        <v>1.25</v>
      </c>
      <c r="F457" s="160"/>
      <c r="G457" s="161"/>
      <c r="M457" s="162" t="s">
        <v>563</v>
      </c>
      <c r="O457" s="150"/>
    </row>
    <row r="458" spans="1:104" x14ac:dyDescent="0.2">
      <c r="A458" s="157"/>
      <c r="B458" s="158"/>
      <c r="C458" s="200" t="s">
        <v>564</v>
      </c>
      <c r="D458" s="199"/>
      <c r="E458" s="159">
        <v>6</v>
      </c>
      <c r="F458" s="160"/>
      <c r="G458" s="161"/>
      <c r="M458" s="162" t="s">
        <v>564</v>
      </c>
      <c r="O458" s="150"/>
    </row>
    <row r="459" spans="1:104" x14ac:dyDescent="0.2">
      <c r="A459" s="151">
        <v>132</v>
      </c>
      <c r="B459" s="152" t="s">
        <v>565</v>
      </c>
      <c r="C459" s="153" t="s">
        <v>566</v>
      </c>
      <c r="D459" s="154" t="s">
        <v>155</v>
      </c>
      <c r="E459" s="155">
        <v>77</v>
      </c>
      <c r="F459" s="155">
        <v>0</v>
      </c>
      <c r="G459" s="156">
        <f>E459*F459</f>
        <v>0</v>
      </c>
      <c r="O459" s="150">
        <v>2</v>
      </c>
      <c r="AA459" s="123">
        <v>12</v>
      </c>
      <c r="AB459" s="123">
        <v>0</v>
      </c>
      <c r="AC459" s="123">
        <v>132</v>
      </c>
      <c r="AZ459" s="123">
        <v>2</v>
      </c>
      <c r="BA459" s="123">
        <f>IF(AZ459=1,G459,0)</f>
        <v>0</v>
      </c>
      <c r="BB459" s="123">
        <f>IF(AZ459=2,G459,0)</f>
        <v>0</v>
      </c>
      <c r="BC459" s="123">
        <f>IF(AZ459=3,G459,0)</f>
        <v>0</v>
      </c>
      <c r="BD459" s="123">
        <f>IF(AZ459=4,G459,0)</f>
        <v>0</v>
      </c>
      <c r="BE459" s="123">
        <f>IF(AZ459=5,G459,0)</f>
        <v>0</v>
      </c>
      <c r="CZ459" s="123">
        <v>0</v>
      </c>
    </row>
    <row r="460" spans="1:104" x14ac:dyDescent="0.2">
      <c r="A460" s="157"/>
      <c r="B460" s="158"/>
      <c r="C460" s="200" t="s">
        <v>567</v>
      </c>
      <c r="D460" s="199"/>
      <c r="E460" s="159">
        <v>76.89</v>
      </c>
      <c r="F460" s="160"/>
      <c r="G460" s="161"/>
      <c r="M460" s="162" t="s">
        <v>567</v>
      </c>
      <c r="O460" s="150"/>
    </row>
    <row r="461" spans="1:104" x14ac:dyDescent="0.2">
      <c r="A461" s="157"/>
      <c r="B461" s="158"/>
      <c r="C461" s="200" t="s">
        <v>568</v>
      </c>
      <c r="D461" s="199"/>
      <c r="E461" s="159">
        <v>0.11</v>
      </c>
      <c r="F461" s="160"/>
      <c r="G461" s="161"/>
      <c r="M461" s="162" t="s">
        <v>568</v>
      </c>
      <c r="O461" s="150"/>
    </row>
    <row r="462" spans="1:104" x14ac:dyDescent="0.2">
      <c r="A462" s="151">
        <v>133</v>
      </c>
      <c r="B462" s="152" t="s">
        <v>569</v>
      </c>
      <c r="C462" s="153" t="s">
        <v>570</v>
      </c>
      <c r="D462" s="154" t="s">
        <v>54</v>
      </c>
      <c r="E462" s="155">
        <v>485.46109999999999</v>
      </c>
      <c r="F462" s="155">
        <v>0</v>
      </c>
      <c r="G462" s="156">
        <f>E462*F462</f>
        <v>0</v>
      </c>
      <c r="O462" s="150">
        <v>2</v>
      </c>
      <c r="AA462" s="123">
        <v>12</v>
      </c>
      <c r="AB462" s="123">
        <v>0</v>
      </c>
      <c r="AC462" s="123">
        <v>133</v>
      </c>
      <c r="AZ462" s="123">
        <v>2</v>
      </c>
      <c r="BA462" s="123">
        <f>IF(AZ462=1,G462,0)</f>
        <v>0</v>
      </c>
      <c r="BB462" s="123">
        <f>IF(AZ462=2,G462,0)</f>
        <v>0</v>
      </c>
      <c r="BC462" s="123">
        <f>IF(AZ462=3,G462,0)</f>
        <v>0</v>
      </c>
      <c r="BD462" s="123">
        <f>IF(AZ462=4,G462,0)</f>
        <v>0</v>
      </c>
      <c r="BE462" s="123">
        <f>IF(AZ462=5,G462,0)</f>
        <v>0</v>
      </c>
      <c r="CZ462" s="123">
        <v>0</v>
      </c>
    </row>
    <row r="463" spans="1:104" x14ac:dyDescent="0.2">
      <c r="A463" s="163"/>
      <c r="B463" s="164" t="s">
        <v>69</v>
      </c>
      <c r="C463" s="165" t="str">
        <f>CONCATENATE(B443," ",C443)</f>
        <v>781 Obklady keramické</v>
      </c>
      <c r="D463" s="163"/>
      <c r="E463" s="166"/>
      <c r="F463" s="166"/>
      <c r="G463" s="167">
        <f>SUM(G443:G462)</f>
        <v>0</v>
      </c>
      <c r="O463" s="150">
        <v>4</v>
      </c>
      <c r="BA463" s="168">
        <f>SUM(BA443:BA462)</f>
        <v>0</v>
      </c>
      <c r="BB463" s="168">
        <f>SUM(BB443:BB462)</f>
        <v>0</v>
      </c>
      <c r="BC463" s="168">
        <f>SUM(BC443:BC462)</f>
        <v>0</v>
      </c>
      <c r="BD463" s="168">
        <f>SUM(BD443:BD462)</f>
        <v>0</v>
      </c>
      <c r="BE463" s="168">
        <f>SUM(BE443:BE462)</f>
        <v>0</v>
      </c>
    </row>
    <row r="464" spans="1:104" x14ac:dyDescent="0.2">
      <c r="A464" s="143" t="s">
        <v>65</v>
      </c>
      <c r="B464" s="144" t="s">
        <v>571</v>
      </c>
      <c r="C464" s="145" t="s">
        <v>572</v>
      </c>
      <c r="D464" s="146"/>
      <c r="E464" s="147"/>
      <c r="F464" s="147"/>
      <c r="G464" s="148"/>
      <c r="H464" s="149"/>
      <c r="I464" s="149"/>
      <c r="O464" s="150">
        <v>1</v>
      </c>
    </row>
    <row r="465" spans="1:104" ht="22.5" x14ac:dyDescent="0.2">
      <c r="A465" s="151">
        <v>134</v>
      </c>
      <c r="B465" s="152" t="s">
        <v>573</v>
      </c>
      <c r="C465" s="153" t="s">
        <v>574</v>
      </c>
      <c r="D465" s="154" t="s">
        <v>155</v>
      </c>
      <c r="E465" s="155">
        <v>21.2</v>
      </c>
      <c r="F465" s="155">
        <v>0</v>
      </c>
      <c r="G465" s="156">
        <f>E465*F465</f>
        <v>0</v>
      </c>
      <c r="O465" s="150">
        <v>2</v>
      </c>
      <c r="AA465" s="123">
        <v>12</v>
      </c>
      <c r="AB465" s="123">
        <v>0</v>
      </c>
      <c r="AC465" s="123">
        <v>134</v>
      </c>
      <c r="AZ465" s="123">
        <v>2</v>
      </c>
      <c r="BA465" s="123">
        <f>IF(AZ465=1,G465,0)</f>
        <v>0</v>
      </c>
      <c r="BB465" s="123">
        <f>IF(AZ465=2,G465,0)</f>
        <v>0</v>
      </c>
      <c r="BC465" s="123">
        <f>IF(AZ465=3,G465,0)</f>
        <v>0</v>
      </c>
      <c r="BD465" s="123">
        <f>IF(AZ465=4,G465,0)</f>
        <v>0</v>
      </c>
      <c r="BE465" s="123">
        <f>IF(AZ465=5,G465,0)</f>
        <v>0</v>
      </c>
      <c r="CZ465" s="123">
        <v>0</v>
      </c>
    </row>
    <row r="466" spans="1:104" x14ac:dyDescent="0.2">
      <c r="A466" s="157"/>
      <c r="B466" s="158"/>
      <c r="C466" s="200" t="s">
        <v>575</v>
      </c>
      <c r="D466" s="199"/>
      <c r="E466" s="159">
        <v>5.625</v>
      </c>
      <c r="F466" s="160"/>
      <c r="G466" s="161"/>
      <c r="M466" s="162" t="s">
        <v>575</v>
      </c>
      <c r="O466" s="150"/>
    </row>
    <row r="467" spans="1:104" x14ac:dyDescent="0.2">
      <c r="A467" s="157"/>
      <c r="B467" s="158"/>
      <c r="C467" s="200" t="s">
        <v>352</v>
      </c>
      <c r="D467" s="199"/>
      <c r="E467" s="159">
        <v>9.8550000000000004</v>
      </c>
      <c r="F467" s="160"/>
      <c r="G467" s="161"/>
      <c r="M467" s="162" t="s">
        <v>352</v>
      </c>
      <c r="O467" s="150"/>
    </row>
    <row r="468" spans="1:104" x14ac:dyDescent="0.2">
      <c r="A468" s="157"/>
      <c r="B468" s="158"/>
      <c r="C468" s="200" t="s">
        <v>353</v>
      </c>
      <c r="D468" s="199"/>
      <c r="E468" s="159">
        <v>5.6550000000000002</v>
      </c>
      <c r="F468" s="160"/>
      <c r="G468" s="161"/>
      <c r="M468" s="162" t="s">
        <v>353</v>
      </c>
      <c r="O468" s="150"/>
    </row>
    <row r="469" spans="1:104" x14ac:dyDescent="0.2">
      <c r="A469" s="157"/>
      <c r="B469" s="158"/>
      <c r="C469" s="200" t="s">
        <v>576</v>
      </c>
      <c r="D469" s="199"/>
      <c r="E469" s="159">
        <v>6.5000000000000002E-2</v>
      </c>
      <c r="F469" s="160"/>
      <c r="G469" s="161"/>
      <c r="M469" s="162" t="s">
        <v>576</v>
      </c>
      <c r="O469" s="150"/>
    </row>
    <row r="470" spans="1:104" x14ac:dyDescent="0.2">
      <c r="A470" s="151">
        <v>135</v>
      </c>
      <c r="B470" s="152" t="s">
        <v>577</v>
      </c>
      <c r="C470" s="153" t="s">
        <v>578</v>
      </c>
      <c r="D470" s="154" t="s">
        <v>54</v>
      </c>
      <c r="E470" s="155">
        <v>243.16399999999999</v>
      </c>
      <c r="F470" s="155">
        <v>0</v>
      </c>
      <c r="G470" s="156">
        <f>E470*F470</f>
        <v>0</v>
      </c>
      <c r="O470" s="150">
        <v>2</v>
      </c>
      <c r="AA470" s="123">
        <v>12</v>
      </c>
      <c r="AB470" s="123">
        <v>0</v>
      </c>
      <c r="AC470" s="123">
        <v>135</v>
      </c>
      <c r="AZ470" s="123">
        <v>2</v>
      </c>
      <c r="BA470" s="123">
        <f>IF(AZ470=1,G470,0)</f>
        <v>0</v>
      </c>
      <c r="BB470" s="123">
        <f>IF(AZ470=2,G470,0)</f>
        <v>0</v>
      </c>
      <c r="BC470" s="123">
        <f>IF(AZ470=3,G470,0)</f>
        <v>0</v>
      </c>
      <c r="BD470" s="123">
        <f>IF(AZ470=4,G470,0)</f>
        <v>0</v>
      </c>
      <c r="BE470" s="123">
        <f>IF(AZ470=5,G470,0)</f>
        <v>0</v>
      </c>
      <c r="CZ470" s="123">
        <v>0</v>
      </c>
    </row>
    <row r="471" spans="1:104" x14ac:dyDescent="0.2">
      <c r="A471" s="163"/>
      <c r="B471" s="164" t="s">
        <v>69</v>
      </c>
      <c r="C471" s="165" t="str">
        <f>CONCATENATE(B464," ",C464)</f>
        <v>782 Konstrukce z přírodního kamene</v>
      </c>
      <c r="D471" s="163"/>
      <c r="E471" s="166"/>
      <c r="F471" s="166"/>
      <c r="G471" s="167">
        <f>SUM(G464:G470)</f>
        <v>0</v>
      </c>
      <c r="O471" s="150">
        <v>4</v>
      </c>
      <c r="BA471" s="168">
        <f>SUM(BA464:BA470)</f>
        <v>0</v>
      </c>
      <c r="BB471" s="168">
        <f>SUM(BB464:BB470)</f>
        <v>0</v>
      </c>
      <c r="BC471" s="168">
        <f>SUM(BC464:BC470)</f>
        <v>0</v>
      </c>
      <c r="BD471" s="168">
        <f>SUM(BD464:BD470)</f>
        <v>0</v>
      </c>
      <c r="BE471" s="168">
        <f>SUM(BE464:BE470)</f>
        <v>0</v>
      </c>
    </row>
    <row r="472" spans="1:104" x14ac:dyDescent="0.2">
      <c r="A472" s="143" t="s">
        <v>65</v>
      </c>
      <c r="B472" s="144" t="s">
        <v>579</v>
      </c>
      <c r="C472" s="145" t="s">
        <v>580</v>
      </c>
      <c r="D472" s="146"/>
      <c r="E472" s="147"/>
      <c r="F472" s="147"/>
      <c r="G472" s="148"/>
      <c r="H472" s="149"/>
      <c r="I472" s="149"/>
      <c r="O472" s="150">
        <v>1</v>
      </c>
    </row>
    <row r="473" spans="1:104" ht="22.5" x14ac:dyDescent="0.2">
      <c r="A473" s="151">
        <v>136</v>
      </c>
      <c r="B473" s="152" t="s">
        <v>581</v>
      </c>
      <c r="C473" s="153" t="s">
        <v>582</v>
      </c>
      <c r="D473" s="154" t="s">
        <v>155</v>
      </c>
      <c r="E473" s="155">
        <v>30.3</v>
      </c>
      <c r="F473" s="155">
        <v>0</v>
      </c>
      <c r="G473" s="156">
        <f>E473*F473</f>
        <v>0</v>
      </c>
      <c r="O473" s="150">
        <v>2</v>
      </c>
      <c r="AA473" s="123">
        <v>12</v>
      </c>
      <c r="AB473" s="123">
        <v>0</v>
      </c>
      <c r="AC473" s="123">
        <v>136</v>
      </c>
      <c r="AZ473" s="123">
        <v>2</v>
      </c>
      <c r="BA473" s="123">
        <f>IF(AZ473=1,G473,0)</f>
        <v>0</v>
      </c>
      <c r="BB473" s="123">
        <f>IF(AZ473=2,G473,0)</f>
        <v>0</v>
      </c>
      <c r="BC473" s="123">
        <f>IF(AZ473=3,G473,0)</f>
        <v>0</v>
      </c>
      <c r="BD473" s="123">
        <f>IF(AZ473=4,G473,0)</f>
        <v>0</v>
      </c>
      <c r="BE473" s="123">
        <f>IF(AZ473=5,G473,0)</f>
        <v>0</v>
      </c>
      <c r="CZ473" s="123">
        <v>0</v>
      </c>
    </row>
    <row r="474" spans="1:104" x14ac:dyDescent="0.2">
      <c r="A474" s="157"/>
      <c r="B474" s="158"/>
      <c r="C474" s="200" t="s">
        <v>583</v>
      </c>
      <c r="D474" s="199"/>
      <c r="E474" s="159">
        <v>30.25</v>
      </c>
      <c r="F474" s="160"/>
      <c r="G474" s="161"/>
      <c r="M474" s="162" t="s">
        <v>583</v>
      </c>
      <c r="O474" s="150"/>
    </row>
    <row r="475" spans="1:104" x14ac:dyDescent="0.2">
      <c r="A475" s="157"/>
      <c r="B475" s="158"/>
      <c r="C475" s="200" t="s">
        <v>195</v>
      </c>
      <c r="D475" s="199"/>
      <c r="E475" s="159">
        <v>0.05</v>
      </c>
      <c r="F475" s="160"/>
      <c r="G475" s="161"/>
      <c r="M475" s="162" t="s">
        <v>195</v>
      </c>
      <c r="O475" s="150"/>
    </row>
    <row r="476" spans="1:104" ht="22.5" x14ac:dyDescent="0.2">
      <c r="A476" s="151">
        <v>137</v>
      </c>
      <c r="B476" s="152" t="s">
        <v>584</v>
      </c>
      <c r="C476" s="153" t="s">
        <v>585</v>
      </c>
      <c r="D476" s="154" t="s">
        <v>155</v>
      </c>
      <c r="E476" s="155">
        <v>166.1996</v>
      </c>
      <c r="F476" s="155">
        <v>0</v>
      </c>
      <c r="G476" s="156">
        <f>E476*F476</f>
        <v>0</v>
      </c>
      <c r="O476" s="150">
        <v>2</v>
      </c>
      <c r="AA476" s="123">
        <v>12</v>
      </c>
      <c r="AB476" s="123">
        <v>0</v>
      </c>
      <c r="AC476" s="123">
        <v>137</v>
      </c>
      <c r="AZ476" s="123">
        <v>2</v>
      </c>
      <c r="BA476" s="123">
        <f>IF(AZ476=1,G476,0)</f>
        <v>0</v>
      </c>
      <c r="BB476" s="123">
        <f>IF(AZ476=2,G476,0)</f>
        <v>0</v>
      </c>
      <c r="BC476" s="123">
        <f>IF(AZ476=3,G476,0)</f>
        <v>0</v>
      </c>
      <c r="BD476" s="123">
        <f>IF(AZ476=4,G476,0)</f>
        <v>0</v>
      </c>
      <c r="BE476" s="123">
        <f>IF(AZ476=5,G476,0)</f>
        <v>0</v>
      </c>
      <c r="CZ476" s="123">
        <v>0</v>
      </c>
    </row>
    <row r="477" spans="1:104" x14ac:dyDescent="0.2">
      <c r="A477" s="157"/>
      <c r="B477" s="158"/>
      <c r="C477" s="200" t="s">
        <v>586</v>
      </c>
      <c r="D477" s="199"/>
      <c r="E477" s="159">
        <v>99</v>
      </c>
      <c r="F477" s="160"/>
      <c r="G477" s="161"/>
      <c r="M477" s="162" t="s">
        <v>586</v>
      </c>
      <c r="O477" s="150"/>
    </row>
    <row r="478" spans="1:104" x14ac:dyDescent="0.2">
      <c r="A478" s="157"/>
      <c r="B478" s="158"/>
      <c r="C478" s="200" t="s">
        <v>587</v>
      </c>
      <c r="D478" s="199"/>
      <c r="E478" s="159">
        <v>0</v>
      </c>
      <c r="F478" s="160"/>
      <c r="G478" s="161"/>
      <c r="M478" s="162" t="s">
        <v>587</v>
      </c>
      <c r="O478" s="150"/>
    </row>
    <row r="479" spans="1:104" x14ac:dyDescent="0.2">
      <c r="A479" s="157"/>
      <c r="B479" s="158"/>
      <c r="C479" s="200" t="s">
        <v>588</v>
      </c>
      <c r="D479" s="199"/>
      <c r="E479" s="159">
        <v>3.36</v>
      </c>
      <c r="F479" s="160"/>
      <c r="G479" s="161"/>
      <c r="M479" s="162" t="s">
        <v>588</v>
      </c>
      <c r="O479" s="150"/>
    </row>
    <row r="480" spans="1:104" x14ac:dyDescent="0.2">
      <c r="A480" s="157"/>
      <c r="B480" s="158"/>
      <c r="C480" s="200" t="s">
        <v>589</v>
      </c>
      <c r="D480" s="199"/>
      <c r="E480" s="159">
        <v>1.68</v>
      </c>
      <c r="F480" s="160"/>
      <c r="G480" s="161"/>
      <c r="M480" s="162" t="s">
        <v>589</v>
      </c>
      <c r="O480" s="150"/>
    </row>
    <row r="481" spans="1:104" x14ac:dyDescent="0.2">
      <c r="A481" s="157"/>
      <c r="B481" s="158"/>
      <c r="C481" s="200" t="s">
        <v>590</v>
      </c>
      <c r="D481" s="199"/>
      <c r="E481" s="159">
        <v>2.2400000000000002</v>
      </c>
      <c r="F481" s="160"/>
      <c r="G481" s="161"/>
      <c r="M481" s="162" t="s">
        <v>590</v>
      </c>
      <c r="O481" s="150"/>
    </row>
    <row r="482" spans="1:104" x14ac:dyDescent="0.2">
      <c r="A482" s="157"/>
      <c r="B482" s="158"/>
      <c r="C482" s="200" t="s">
        <v>591</v>
      </c>
      <c r="D482" s="199"/>
      <c r="E482" s="159">
        <v>2.1196000000000002</v>
      </c>
      <c r="F482" s="160"/>
      <c r="G482" s="161"/>
      <c r="M482" s="162" t="s">
        <v>591</v>
      </c>
      <c r="O482" s="150"/>
    </row>
    <row r="483" spans="1:104" x14ac:dyDescent="0.2">
      <c r="A483" s="157"/>
      <c r="B483" s="158"/>
      <c r="C483" s="200" t="s">
        <v>592</v>
      </c>
      <c r="D483" s="199"/>
      <c r="E483" s="159">
        <v>1.9</v>
      </c>
      <c r="F483" s="160"/>
      <c r="G483" s="161"/>
      <c r="M483" s="162" t="s">
        <v>592</v>
      </c>
      <c r="O483" s="150"/>
    </row>
    <row r="484" spans="1:104" ht="22.5" x14ac:dyDescent="0.2">
      <c r="A484" s="151">
        <v>138</v>
      </c>
      <c r="B484" s="152" t="s">
        <v>593</v>
      </c>
      <c r="C484" s="153" t="s">
        <v>594</v>
      </c>
      <c r="D484" s="154" t="s">
        <v>155</v>
      </c>
      <c r="E484" s="155">
        <v>6.4</v>
      </c>
      <c r="F484" s="155">
        <v>0</v>
      </c>
      <c r="G484" s="156">
        <f>E484*F484</f>
        <v>0</v>
      </c>
      <c r="O484" s="150">
        <v>2</v>
      </c>
      <c r="AA484" s="123">
        <v>12</v>
      </c>
      <c r="AB484" s="123">
        <v>0</v>
      </c>
      <c r="AC484" s="123">
        <v>138</v>
      </c>
      <c r="AZ484" s="123">
        <v>2</v>
      </c>
      <c r="BA484" s="123">
        <f>IF(AZ484=1,G484,0)</f>
        <v>0</v>
      </c>
      <c r="BB484" s="123">
        <f>IF(AZ484=2,G484,0)</f>
        <v>0</v>
      </c>
      <c r="BC484" s="123">
        <f>IF(AZ484=3,G484,0)</f>
        <v>0</v>
      </c>
      <c r="BD484" s="123">
        <f>IF(AZ484=4,G484,0)</f>
        <v>0</v>
      </c>
      <c r="BE484" s="123">
        <f>IF(AZ484=5,G484,0)</f>
        <v>0</v>
      </c>
      <c r="CZ484" s="123">
        <v>0</v>
      </c>
    </row>
    <row r="485" spans="1:104" x14ac:dyDescent="0.2">
      <c r="A485" s="157"/>
      <c r="B485" s="158"/>
      <c r="C485" s="200" t="s">
        <v>595</v>
      </c>
      <c r="D485" s="199"/>
      <c r="E485" s="159">
        <v>6.4</v>
      </c>
      <c r="F485" s="160"/>
      <c r="G485" s="161"/>
      <c r="M485" s="162" t="s">
        <v>595</v>
      </c>
      <c r="O485" s="150"/>
    </row>
    <row r="486" spans="1:104" ht="22.5" x14ac:dyDescent="0.2">
      <c r="A486" s="151">
        <v>139</v>
      </c>
      <c r="B486" s="152" t="s">
        <v>596</v>
      </c>
      <c r="C486" s="153" t="s">
        <v>597</v>
      </c>
      <c r="D486" s="154" t="s">
        <v>237</v>
      </c>
      <c r="E486" s="155">
        <v>1</v>
      </c>
      <c r="F486" s="155">
        <v>0</v>
      </c>
      <c r="G486" s="156">
        <f>E486*F486</f>
        <v>0</v>
      </c>
      <c r="O486" s="150">
        <v>2</v>
      </c>
      <c r="AA486" s="123">
        <v>12</v>
      </c>
      <c r="AB486" s="123">
        <v>0</v>
      </c>
      <c r="AC486" s="123">
        <v>139</v>
      </c>
      <c r="AZ486" s="123">
        <v>2</v>
      </c>
      <c r="BA486" s="123">
        <f>IF(AZ486=1,G486,0)</f>
        <v>0</v>
      </c>
      <c r="BB486" s="123">
        <f>IF(AZ486=2,G486,0)</f>
        <v>0</v>
      </c>
      <c r="BC486" s="123">
        <f>IF(AZ486=3,G486,0)</f>
        <v>0</v>
      </c>
      <c r="BD486" s="123">
        <f>IF(AZ486=4,G486,0)</f>
        <v>0</v>
      </c>
      <c r="BE486" s="123">
        <f>IF(AZ486=5,G486,0)</f>
        <v>0</v>
      </c>
      <c r="CZ486" s="123">
        <v>0</v>
      </c>
    </row>
    <row r="487" spans="1:104" x14ac:dyDescent="0.2">
      <c r="A487" s="157"/>
      <c r="B487" s="158"/>
      <c r="C487" s="200">
        <v>1</v>
      </c>
      <c r="D487" s="199"/>
      <c r="E487" s="159">
        <v>1</v>
      </c>
      <c r="F487" s="160"/>
      <c r="G487" s="161"/>
      <c r="M487" s="162">
        <v>1</v>
      </c>
      <c r="O487" s="150"/>
    </row>
    <row r="488" spans="1:104" x14ac:dyDescent="0.2">
      <c r="A488" s="163"/>
      <c r="B488" s="164" t="s">
        <v>69</v>
      </c>
      <c r="C488" s="165" t="str">
        <f>CONCATENATE(B472," ",C472)</f>
        <v>783 Nátěry</v>
      </c>
      <c r="D488" s="163"/>
      <c r="E488" s="166"/>
      <c r="F488" s="166"/>
      <c r="G488" s="167">
        <f>SUM(G472:G487)</f>
        <v>0</v>
      </c>
      <c r="O488" s="150">
        <v>4</v>
      </c>
      <c r="BA488" s="168">
        <f>SUM(BA472:BA487)</f>
        <v>0</v>
      </c>
      <c r="BB488" s="168">
        <f>SUM(BB472:BB487)</f>
        <v>0</v>
      </c>
      <c r="BC488" s="168">
        <f>SUM(BC472:BC487)</f>
        <v>0</v>
      </c>
      <c r="BD488" s="168">
        <f>SUM(BD472:BD487)</f>
        <v>0</v>
      </c>
      <c r="BE488" s="168">
        <f>SUM(BE472:BE487)</f>
        <v>0</v>
      </c>
    </row>
    <row r="489" spans="1:104" x14ac:dyDescent="0.2">
      <c r="A489" s="143" t="s">
        <v>65</v>
      </c>
      <c r="B489" s="144" t="s">
        <v>598</v>
      </c>
      <c r="C489" s="145" t="s">
        <v>599</v>
      </c>
      <c r="D489" s="146"/>
      <c r="E489" s="147"/>
      <c r="F489" s="147"/>
      <c r="G489" s="148"/>
      <c r="H489" s="149"/>
      <c r="I489" s="149"/>
      <c r="O489" s="150">
        <v>1</v>
      </c>
    </row>
    <row r="490" spans="1:104" ht="22.5" x14ac:dyDescent="0.2">
      <c r="A490" s="151">
        <v>140</v>
      </c>
      <c r="B490" s="152" t="s">
        <v>600</v>
      </c>
      <c r="C490" s="153" t="s">
        <v>601</v>
      </c>
      <c r="D490" s="154" t="s">
        <v>155</v>
      </c>
      <c r="E490" s="155">
        <v>90</v>
      </c>
      <c r="F490" s="155">
        <v>0</v>
      </c>
      <c r="G490" s="156">
        <f>E490*F490</f>
        <v>0</v>
      </c>
      <c r="O490" s="150">
        <v>2</v>
      </c>
      <c r="AA490" s="123">
        <v>12</v>
      </c>
      <c r="AB490" s="123">
        <v>0</v>
      </c>
      <c r="AC490" s="123">
        <v>140</v>
      </c>
      <c r="AZ490" s="123">
        <v>2</v>
      </c>
      <c r="BA490" s="123">
        <f>IF(AZ490=1,G490,0)</f>
        <v>0</v>
      </c>
      <c r="BB490" s="123">
        <f>IF(AZ490=2,G490,0)</f>
        <v>0</v>
      </c>
      <c r="BC490" s="123">
        <f>IF(AZ490=3,G490,0)</f>
        <v>0</v>
      </c>
      <c r="BD490" s="123">
        <f>IF(AZ490=4,G490,0)</f>
        <v>0</v>
      </c>
      <c r="BE490" s="123">
        <f>IF(AZ490=5,G490,0)</f>
        <v>0</v>
      </c>
      <c r="CZ490" s="123">
        <v>0</v>
      </c>
    </row>
    <row r="491" spans="1:104" x14ac:dyDescent="0.2">
      <c r="A491" s="157"/>
      <c r="B491" s="158"/>
      <c r="C491" s="200" t="s">
        <v>602</v>
      </c>
      <c r="D491" s="199"/>
      <c r="E491" s="159">
        <v>90</v>
      </c>
      <c r="F491" s="160"/>
      <c r="G491" s="161"/>
      <c r="M491" s="162" t="s">
        <v>602</v>
      </c>
      <c r="O491" s="150"/>
    </row>
    <row r="492" spans="1:104" x14ac:dyDescent="0.2">
      <c r="A492" s="163"/>
      <c r="B492" s="164" t="s">
        <v>69</v>
      </c>
      <c r="C492" s="165" t="str">
        <f>CONCATENATE(B489," ",C489)</f>
        <v>784 Malby</v>
      </c>
      <c r="D492" s="163"/>
      <c r="E492" s="166"/>
      <c r="F492" s="166"/>
      <c r="G492" s="167">
        <f>SUM(G489:G491)</f>
        <v>0</v>
      </c>
      <c r="O492" s="150">
        <v>4</v>
      </c>
      <c r="BA492" s="168">
        <f>SUM(BA489:BA491)</f>
        <v>0</v>
      </c>
      <c r="BB492" s="168">
        <f>SUM(BB489:BB491)</f>
        <v>0</v>
      </c>
      <c r="BC492" s="168">
        <f>SUM(BC489:BC491)</f>
        <v>0</v>
      </c>
      <c r="BD492" s="168">
        <f>SUM(BD489:BD491)</f>
        <v>0</v>
      </c>
      <c r="BE492" s="168">
        <f>SUM(BE489:BE491)</f>
        <v>0</v>
      </c>
    </row>
    <row r="493" spans="1:104" x14ac:dyDescent="0.2">
      <c r="A493" s="143" t="s">
        <v>65</v>
      </c>
      <c r="B493" s="144" t="s">
        <v>603</v>
      </c>
      <c r="C493" s="145" t="s">
        <v>604</v>
      </c>
      <c r="D493" s="146"/>
      <c r="E493" s="147"/>
      <c r="F493" s="147"/>
      <c r="G493" s="148"/>
      <c r="H493" s="149"/>
      <c r="I493" s="149"/>
      <c r="O493" s="150">
        <v>1</v>
      </c>
    </row>
    <row r="494" spans="1:104" x14ac:dyDescent="0.2">
      <c r="A494" s="151">
        <v>141</v>
      </c>
      <c r="B494" s="152" t="s">
        <v>605</v>
      </c>
      <c r="C494" s="153" t="s">
        <v>606</v>
      </c>
      <c r="D494" s="154" t="s">
        <v>237</v>
      </c>
      <c r="E494" s="155">
        <v>1</v>
      </c>
      <c r="F494" s="155">
        <v>0</v>
      </c>
      <c r="G494" s="156">
        <f>E494*F494</f>
        <v>0</v>
      </c>
      <c r="O494" s="150">
        <v>2</v>
      </c>
      <c r="AA494" s="123">
        <v>12</v>
      </c>
      <c r="AB494" s="123">
        <v>0</v>
      </c>
      <c r="AC494" s="123">
        <v>141</v>
      </c>
      <c r="AZ494" s="123">
        <v>4</v>
      </c>
      <c r="BA494" s="123">
        <f>IF(AZ494=1,G494,0)</f>
        <v>0</v>
      </c>
      <c r="BB494" s="123">
        <f>IF(AZ494=2,G494,0)</f>
        <v>0</v>
      </c>
      <c r="BC494" s="123">
        <f>IF(AZ494=3,G494,0)</f>
        <v>0</v>
      </c>
      <c r="BD494" s="123">
        <f>IF(AZ494=4,G494,0)</f>
        <v>0</v>
      </c>
      <c r="BE494" s="123">
        <f>IF(AZ494=5,G494,0)</f>
        <v>0</v>
      </c>
      <c r="CZ494" s="123">
        <v>0</v>
      </c>
    </row>
    <row r="495" spans="1:104" x14ac:dyDescent="0.2">
      <c r="A495" s="163"/>
      <c r="B495" s="164" t="s">
        <v>69</v>
      </c>
      <c r="C495" s="165" t="str">
        <f>CONCATENATE(B493," ",C493)</f>
        <v>M24 Montáže vzduchotechnických zařízení</v>
      </c>
      <c r="D495" s="163"/>
      <c r="E495" s="166"/>
      <c r="F495" s="166"/>
      <c r="G495" s="167">
        <f>SUM(G493:G494)</f>
        <v>0</v>
      </c>
      <c r="O495" s="150">
        <v>4</v>
      </c>
      <c r="BA495" s="168">
        <f>SUM(BA493:BA494)</f>
        <v>0</v>
      </c>
      <c r="BB495" s="168">
        <f>SUM(BB493:BB494)</f>
        <v>0</v>
      </c>
      <c r="BC495" s="168">
        <f>SUM(BC493:BC494)</f>
        <v>0</v>
      </c>
      <c r="BD495" s="168">
        <f>SUM(BD493:BD494)</f>
        <v>0</v>
      </c>
      <c r="BE495" s="168">
        <f>SUM(BE493:BE494)</f>
        <v>0</v>
      </c>
    </row>
    <row r="496" spans="1:104" x14ac:dyDescent="0.2">
      <c r="A496" s="143" t="s">
        <v>65</v>
      </c>
      <c r="B496" s="144" t="s">
        <v>607</v>
      </c>
      <c r="C496" s="145" t="s">
        <v>608</v>
      </c>
      <c r="D496" s="146"/>
      <c r="E496" s="147"/>
      <c r="F496" s="147"/>
      <c r="G496" s="148"/>
      <c r="H496" s="149"/>
      <c r="I496" s="149"/>
      <c r="O496" s="150">
        <v>1</v>
      </c>
    </row>
    <row r="497" spans="1:104" ht="22.5" x14ac:dyDescent="0.2">
      <c r="A497" s="151">
        <v>142</v>
      </c>
      <c r="B497" s="152" t="s">
        <v>609</v>
      </c>
      <c r="C497" s="153" t="s">
        <v>610</v>
      </c>
      <c r="D497" s="154" t="s">
        <v>155</v>
      </c>
      <c r="E497" s="155">
        <v>59.1</v>
      </c>
      <c r="F497" s="155">
        <v>0</v>
      </c>
      <c r="G497" s="156">
        <f>E497*F497</f>
        <v>0</v>
      </c>
      <c r="O497" s="150">
        <v>2</v>
      </c>
      <c r="AA497" s="123">
        <v>12</v>
      </c>
      <c r="AB497" s="123">
        <v>0</v>
      </c>
      <c r="AC497" s="123">
        <v>142</v>
      </c>
      <c r="AZ497" s="123">
        <v>2</v>
      </c>
      <c r="BA497" s="123">
        <f>IF(AZ497=1,G497,0)</f>
        <v>0</v>
      </c>
      <c r="BB497" s="123">
        <f>IF(AZ497=2,G497,0)</f>
        <v>0</v>
      </c>
      <c r="BC497" s="123">
        <f>IF(AZ497=3,G497,0)</f>
        <v>0</v>
      </c>
      <c r="BD497" s="123">
        <f>IF(AZ497=4,G497,0)</f>
        <v>0</v>
      </c>
      <c r="BE497" s="123">
        <f>IF(AZ497=5,G497,0)</f>
        <v>0</v>
      </c>
      <c r="CZ497" s="123">
        <v>0</v>
      </c>
    </row>
    <row r="498" spans="1:104" x14ac:dyDescent="0.2">
      <c r="A498" s="157"/>
      <c r="B498" s="158"/>
      <c r="C498" s="200" t="s">
        <v>420</v>
      </c>
      <c r="D498" s="199"/>
      <c r="E498" s="159">
        <v>59.072000000000003</v>
      </c>
      <c r="F498" s="160"/>
      <c r="G498" s="161"/>
      <c r="M498" s="162" t="s">
        <v>420</v>
      </c>
      <c r="O498" s="150"/>
    </row>
    <row r="499" spans="1:104" x14ac:dyDescent="0.2">
      <c r="A499" s="157"/>
      <c r="B499" s="158"/>
      <c r="C499" s="200" t="s">
        <v>421</v>
      </c>
      <c r="D499" s="199"/>
      <c r="E499" s="159">
        <v>2.8000000000000001E-2</v>
      </c>
      <c r="F499" s="160"/>
      <c r="G499" s="161"/>
      <c r="M499" s="162" t="s">
        <v>421</v>
      </c>
      <c r="O499" s="150"/>
    </row>
    <row r="500" spans="1:104" x14ac:dyDescent="0.2">
      <c r="A500" s="151">
        <v>143</v>
      </c>
      <c r="B500" s="152" t="s">
        <v>611</v>
      </c>
      <c r="C500" s="153" t="s">
        <v>612</v>
      </c>
      <c r="D500" s="154" t="s">
        <v>54</v>
      </c>
      <c r="E500" s="155">
        <v>0</v>
      </c>
      <c r="F500" s="155">
        <v>0</v>
      </c>
      <c r="G500" s="156">
        <f>E500*F500</f>
        <v>0</v>
      </c>
      <c r="O500" s="150">
        <v>2</v>
      </c>
      <c r="AA500" s="123">
        <v>12</v>
      </c>
      <c r="AB500" s="123">
        <v>0</v>
      </c>
      <c r="AC500" s="123">
        <v>143</v>
      </c>
      <c r="AZ500" s="123">
        <v>2</v>
      </c>
      <c r="BA500" s="123">
        <f>IF(AZ500=1,G500,0)</f>
        <v>0</v>
      </c>
      <c r="BB500" s="123">
        <f>IF(AZ500=2,G500,0)</f>
        <v>0</v>
      </c>
      <c r="BC500" s="123">
        <f>IF(AZ500=3,G500,0)</f>
        <v>0</v>
      </c>
      <c r="BD500" s="123">
        <f>IF(AZ500=4,G500,0)</f>
        <v>0</v>
      </c>
      <c r="BE500" s="123">
        <f>IF(AZ500=5,G500,0)</f>
        <v>0</v>
      </c>
      <c r="CZ500" s="123">
        <v>0</v>
      </c>
    </row>
    <row r="501" spans="1:104" x14ac:dyDescent="0.2">
      <c r="A501" s="163"/>
      <c r="B501" s="164" t="s">
        <v>69</v>
      </c>
      <c r="C501" s="165" t="str">
        <f>CONCATENATE(B496," ",C496)</f>
        <v>759 Podhledy</v>
      </c>
      <c r="D501" s="163"/>
      <c r="E501" s="166"/>
      <c r="F501" s="166"/>
      <c r="G501" s="167">
        <f>SUM(G496:G500)</f>
        <v>0</v>
      </c>
      <c r="O501" s="150">
        <v>4</v>
      </c>
      <c r="BA501" s="168">
        <f>SUM(BA496:BA500)</f>
        <v>0</v>
      </c>
      <c r="BB501" s="168">
        <f>SUM(BB496:BB500)</f>
        <v>0</v>
      </c>
      <c r="BC501" s="168">
        <f>SUM(BC496:BC500)</f>
        <v>0</v>
      </c>
      <c r="BD501" s="168">
        <f>SUM(BD496:BD500)</f>
        <v>0</v>
      </c>
      <c r="BE501" s="168">
        <f>SUM(BE496:BE500)</f>
        <v>0</v>
      </c>
    </row>
    <row r="502" spans="1:104" x14ac:dyDescent="0.2">
      <c r="A502" s="143" t="s">
        <v>65</v>
      </c>
      <c r="B502" s="144" t="s">
        <v>613</v>
      </c>
      <c r="C502" s="145" t="s">
        <v>614</v>
      </c>
      <c r="D502" s="146"/>
      <c r="E502" s="147"/>
      <c r="F502" s="147"/>
      <c r="G502" s="148"/>
      <c r="H502" s="149"/>
      <c r="I502" s="149"/>
      <c r="O502" s="150">
        <v>1</v>
      </c>
    </row>
    <row r="503" spans="1:104" x14ac:dyDescent="0.2">
      <c r="A503" s="151">
        <v>144</v>
      </c>
      <c r="B503" s="152" t="s">
        <v>615</v>
      </c>
      <c r="C503" s="153" t="s">
        <v>616</v>
      </c>
      <c r="D503" s="154" t="s">
        <v>237</v>
      </c>
      <c r="E503" s="155">
        <v>1</v>
      </c>
      <c r="F503" s="155">
        <v>0</v>
      </c>
      <c r="G503" s="156">
        <f>E503*F503</f>
        <v>0</v>
      </c>
      <c r="O503" s="150">
        <v>2</v>
      </c>
      <c r="AA503" s="123">
        <v>12</v>
      </c>
      <c r="AB503" s="123">
        <v>0</v>
      </c>
      <c r="AC503" s="123">
        <v>144</v>
      </c>
      <c r="AZ503" s="123">
        <v>1</v>
      </c>
      <c r="BA503" s="123">
        <f>IF(AZ503=1,G503,0)</f>
        <v>0</v>
      </c>
      <c r="BB503" s="123">
        <f>IF(AZ503=2,G503,0)</f>
        <v>0</v>
      </c>
      <c r="BC503" s="123">
        <f>IF(AZ503=3,G503,0)</f>
        <v>0</v>
      </c>
      <c r="BD503" s="123">
        <f>IF(AZ503=4,G503,0)</f>
        <v>0</v>
      </c>
      <c r="BE503" s="123">
        <f>IF(AZ503=5,G503,0)</f>
        <v>0</v>
      </c>
      <c r="CZ503" s="123">
        <v>0</v>
      </c>
    </row>
    <row r="504" spans="1:104" x14ac:dyDescent="0.2">
      <c r="A504" s="157"/>
      <c r="B504" s="158"/>
      <c r="C504" s="200">
        <v>1</v>
      </c>
      <c r="D504" s="199"/>
      <c r="E504" s="159">
        <v>1</v>
      </c>
      <c r="F504" s="160"/>
      <c r="G504" s="161"/>
      <c r="M504" s="162">
        <v>1</v>
      </c>
      <c r="O504" s="150"/>
    </row>
    <row r="505" spans="1:104" x14ac:dyDescent="0.2">
      <c r="A505" s="163"/>
      <c r="B505" s="164" t="s">
        <v>69</v>
      </c>
      <c r="C505" s="165" t="str">
        <f>CONCATENATE(B502," ",C502)</f>
        <v>971 Výpomocné práce pro instalace</v>
      </c>
      <c r="D505" s="163"/>
      <c r="E505" s="166"/>
      <c r="F505" s="166"/>
      <c r="G505" s="167">
        <f>SUM(G502:G504)</f>
        <v>0</v>
      </c>
      <c r="O505" s="150">
        <v>4</v>
      </c>
      <c r="BA505" s="168">
        <f>SUM(BA502:BA504)</f>
        <v>0</v>
      </c>
      <c r="BB505" s="168">
        <f>SUM(BB502:BB504)</f>
        <v>0</v>
      </c>
      <c r="BC505" s="168">
        <f>SUM(BC502:BC504)</f>
        <v>0</v>
      </c>
      <c r="BD505" s="168">
        <f>SUM(BD502:BD504)</f>
        <v>0</v>
      </c>
      <c r="BE505" s="168">
        <f>SUM(BE502:BE504)</f>
        <v>0</v>
      </c>
    </row>
    <row r="506" spans="1:104" x14ac:dyDescent="0.2">
      <c r="A506" s="124"/>
      <c r="B506" s="124"/>
      <c r="C506" s="124"/>
      <c r="D506" s="124"/>
      <c r="E506" s="124"/>
      <c r="F506" s="124"/>
      <c r="G506" s="124"/>
    </row>
    <row r="507" spans="1:104" x14ac:dyDescent="0.2">
      <c r="E507" s="123"/>
    </row>
    <row r="508" spans="1:104" x14ac:dyDescent="0.2">
      <c r="E508" s="123"/>
    </row>
    <row r="509" spans="1:104" x14ac:dyDescent="0.2">
      <c r="E509" s="123"/>
    </row>
    <row r="510" spans="1:104" x14ac:dyDescent="0.2">
      <c r="E510" s="123"/>
    </row>
    <row r="511" spans="1:104" x14ac:dyDescent="0.2">
      <c r="E511" s="123"/>
    </row>
    <row r="512" spans="1:104" x14ac:dyDescent="0.2">
      <c r="E512" s="123"/>
    </row>
    <row r="513" spans="5:5" x14ac:dyDescent="0.2">
      <c r="E513" s="123"/>
    </row>
    <row r="514" spans="5:5" x14ac:dyDescent="0.2">
      <c r="E514" s="123"/>
    </row>
    <row r="515" spans="5:5" x14ac:dyDescent="0.2">
      <c r="E515" s="123"/>
    </row>
    <row r="516" spans="5:5" x14ac:dyDescent="0.2">
      <c r="E516" s="123"/>
    </row>
    <row r="517" spans="5:5" x14ac:dyDescent="0.2">
      <c r="E517" s="123"/>
    </row>
    <row r="518" spans="5:5" x14ac:dyDescent="0.2">
      <c r="E518" s="123"/>
    </row>
    <row r="519" spans="5:5" x14ac:dyDescent="0.2">
      <c r="E519" s="123"/>
    </row>
    <row r="520" spans="5:5" x14ac:dyDescent="0.2">
      <c r="E520" s="123"/>
    </row>
    <row r="521" spans="5:5" x14ac:dyDescent="0.2">
      <c r="E521" s="123"/>
    </row>
    <row r="522" spans="5:5" x14ac:dyDescent="0.2">
      <c r="E522" s="123"/>
    </row>
    <row r="523" spans="5:5" x14ac:dyDescent="0.2">
      <c r="E523" s="123"/>
    </row>
    <row r="524" spans="5:5" x14ac:dyDescent="0.2">
      <c r="E524" s="123"/>
    </row>
    <row r="525" spans="5:5" x14ac:dyDescent="0.2">
      <c r="E525" s="123"/>
    </row>
    <row r="526" spans="5:5" x14ac:dyDescent="0.2">
      <c r="E526" s="123"/>
    </row>
    <row r="527" spans="5:5" x14ac:dyDescent="0.2">
      <c r="E527" s="123"/>
    </row>
    <row r="528" spans="5:5" x14ac:dyDescent="0.2">
      <c r="E528" s="123"/>
    </row>
    <row r="529" spans="1:7" x14ac:dyDescent="0.2">
      <c r="A529" s="169"/>
      <c r="B529" s="169"/>
      <c r="C529" s="169"/>
      <c r="D529" s="169"/>
      <c r="E529" s="169"/>
      <c r="F529" s="169"/>
      <c r="G529" s="169"/>
    </row>
    <row r="530" spans="1:7" x14ac:dyDescent="0.2">
      <c r="A530" s="169"/>
      <c r="B530" s="169"/>
      <c r="C530" s="169"/>
      <c r="D530" s="169"/>
      <c r="E530" s="169"/>
      <c r="F530" s="169"/>
      <c r="G530" s="169"/>
    </row>
    <row r="531" spans="1:7" x14ac:dyDescent="0.2">
      <c r="A531" s="169"/>
      <c r="B531" s="169"/>
      <c r="C531" s="169"/>
      <c r="D531" s="169"/>
      <c r="E531" s="169"/>
      <c r="F531" s="169"/>
      <c r="G531" s="169"/>
    </row>
    <row r="532" spans="1:7" x14ac:dyDescent="0.2">
      <c r="A532" s="169"/>
      <c r="B532" s="169"/>
      <c r="C532" s="169"/>
      <c r="D532" s="169"/>
      <c r="E532" s="169"/>
      <c r="F532" s="169"/>
      <c r="G532" s="169"/>
    </row>
    <row r="533" spans="1:7" x14ac:dyDescent="0.2">
      <c r="E533" s="123"/>
    </row>
    <row r="534" spans="1:7" x14ac:dyDescent="0.2">
      <c r="E534" s="123"/>
    </row>
    <row r="535" spans="1:7" x14ac:dyDescent="0.2">
      <c r="E535" s="123"/>
    </row>
    <row r="536" spans="1:7" x14ac:dyDescent="0.2">
      <c r="E536" s="123"/>
    </row>
    <row r="537" spans="1:7" x14ac:dyDescent="0.2">
      <c r="E537" s="123"/>
    </row>
    <row r="538" spans="1:7" x14ac:dyDescent="0.2">
      <c r="E538" s="123"/>
    </row>
    <row r="539" spans="1:7" x14ac:dyDescent="0.2">
      <c r="E539" s="123"/>
    </row>
    <row r="540" spans="1:7" x14ac:dyDescent="0.2">
      <c r="E540" s="123"/>
    </row>
    <row r="541" spans="1:7" x14ac:dyDescent="0.2">
      <c r="E541" s="123"/>
    </row>
    <row r="542" spans="1:7" x14ac:dyDescent="0.2">
      <c r="E542" s="123"/>
    </row>
    <row r="543" spans="1:7" x14ac:dyDescent="0.2">
      <c r="E543" s="123"/>
    </row>
    <row r="544" spans="1:7" x14ac:dyDescent="0.2">
      <c r="E544" s="123"/>
    </row>
    <row r="545" spans="5:5" x14ac:dyDescent="0.2">
      <c r="E545" s="123"/>
    </row>
    <row r="546" spans="5:5" x14ac:dyDescent="0.2">
      <c r="E546" s="123"/>
    </row>
    <row r="547" spans="5:5" x14ac:dyDescent="0.2">
      <c r="E547" s="123"/>
    </row>
    <row r="548" spans="5:5" x14ac:dyDescent="0.2">
      <c r="E548" s="123"/>
    </row>
    <row r="549" spans="5:5" x14ac:dyDescent="0.2">
      <c r="E549" s="123"/>
    </row>
    <row r="550" spans="5:5" x14ac:dyDescent="0.2">
      <c r="E550" s="123"/>
    </row>
    <row r="551" spans="5:5" x14ac:dyDescent="0.2">
      <c r="E551" s="123"/>
    </row>
    <row r="552" spans="5:5" x14ac:dyDescent="0.2">
      <c r="E552" s="123"/>
    </row>
    <row r="553" spans="5:5" x14ac:dyDescent="0.2">
      <c r="E553" s="123"/>
    </row>
    <row r="554" spans="5:5" x14ac:dyDescent="0.2">
      <c r="E554" s="123"/>
    </row>
    <row r="555" spans="5:5" x14ac:dyDescent="0.2">
      <c r="E555" s="123"/>
    </row>
    <row r="556" spans="5:5" x14ac:dyDescent="0.2">
      <c r="E556" s="123"/>
    </row>
    <row r="557" spans="5:5" x14ac:dyDescent="0.2">
      <c r="E557" s="123"/>
    </row>
    <row r="558" spans="5:5" x14ac:dyDescent="0.2">
      <c r="E558" s="123"/>
    </row>
    <row r="559" spans="5:5" x14ac:dyDescent="0.2">
      <c r="E559" s="123"/>
    </row>
    <row r="560" spans="5:5" x14ac:dyDescent="0.2">
      <c r="E560" s="123"/>
    </row>
    <row r="561" spans="1:7" x14ac:dyDescent="0.2">
      <c r="E561" s="123"/>
    </row>
    <row r="562" spans="1:7" x14ac:dyDescent="0.2">
      <c r="E562" s="123"/>
    </row>
    <row r="563" spans="1:7" x14ac:dyDescent="0.2">
      <c r="E563" s="123"/>
    </row>
    <row r="564" spans="1:7" x14ac:dyDescent="0.2">
      <c r="A564" s="170"/>
      <c r="B564" s="170"/>
    </row>
    <row r="565" spans="1:7" x14ac:dyDescent="0.2">
      <c r="A565" s="169"/>
      <c r="B565" s="169"/>
      <c r="C565" s="172"/>
      <c r="D565" s="172"/>
      <c r="E565" s="173"/>
      <c r="F565" s="172"/>
      <c r="G565" s="174"/>
    </row>
    <row r="566" spans="1:7" x14ac:dyDescent="0.2">
      <c r="A566" s="175"/>
      <c r="B566" s="175"/>
      <c r="C566" s="169"/>
      <c r="D566" s="169"/>
      <c r="E566" s="176"/>
      <c r="F566" s="169"/>
      <c r="G566" s="169"/>
    </row>
    <row r="567" spans="1:7" x14ac:dyDescent="0.2">
      <c r="A567" s="169"/>
      <c r="B567" s="169"/>
      <c r="C567" s="169"/>
      <c r="D567" s="169"/>
      <c r="E567" s="176"/>
      <c r="F567" s="169"/>
      <c r="G567" s="169"/>
    </row>
    <row r="568" spans="1:7" x14ac:dyDescent="0.2">
      <c r="A568" s="169"/>
      <c r="B568" s="169"/>
      <c r="C568" s="169"/>
      <c r="D568" s="169"/>
      <c r="E568" s="176"/>
      <c r="F568" s="169"/>
      <c r="G568" s="169"/>
    </row>
    <row r="569" spans="1:7" x14ac:dyDescent="0.2">
      <c r="A569" s="169"/>
      <c r="B569" s="169"/>
      <c r="C569" s="169"/>
      <c r="D569" s="169"/>
      <c r="E569" s="176"/>
      <c r="F569" s="169"/>
      <c r="G569" s="169"/>
    </row>
    <row r="570" spans="1:7" x14ac:dyDescent="0.2">
      <c r="A570" s="169"/>
      <c r="B570" s="169"/>
      <c r="C570" s="169"/>
      <c r="D570" s="169"/>
      <c r="E570" s="176"/>
      <c r="F570" s="169"/>
      <c r="G570" s="169"/>
    </row>
    <row r="571" spans="1:7" x14ac:dyDescent="0.2">
      <c r="A571" s="169"/>
      <c r="B571" s="169"/>
      <c r="C571" s="169"/>
      <c r="D571" s="169"/>
      <c r="E571" s="176"/>
      <c r="F571" s="169"/>
      <c r="G571" s="169"/>
    </row>
    <row r="572" spans="1:7" x14ac:dyDescent="0.2">
      <c r="A572" s="169"/>
      <c r="B572" s="169"/>
      <c r="C572" s="169"/>
      <c r="D572" s="169"/>
      <c r="E572" s="176"/>
      <c r="F572" s="169"/>
      <c r="G572" s="169"/>
    </row>
    <row r="573" spans="1:7" x14ac:dyDescent="0.2">
      <c r="A573" s="169"/>
      <c r="B573" s="169"/>
      <c r="C573" s="169"/>
      <c r="D573" s="169"/>
      <c r="E573" s="176"/>
      <c r="F573" s="169"/>
      <c r="G573" s="169"/>
    </row>
    <row r="574" spans="1:7" x14ac:dyDescent="0.2">
      <c r="A574" s="169"/>
      <c r="B574" s="169"/>
      <c r="C574" s="169"/>
      <c r="D574" s="169"/>
      <c r="E574" s="176"/>
      <c r="F574" s="169"/>
      <c r="G574" s="169"/>
    </row>
    <row r="575" spans="1:7" x14ac:dyDescent="0.2">
      <c r="A575" s="169"/>
      <c r="B575" s="169"/>
      <c r="C575" s="169"/>
      <c r="D575" s="169"/>
      <c r="E575" s="176"/>
      <c r="F575" s="169"/>
      <c r="G575" s="169"/>
    </row>
    <row r="576" spans="1:7" x14ac:dyDescent="0.2">
      <c r="A576" s="169"/>
      <c r="B576" s="169"/>
      <c r="C576" s="169"/>
      <c r="D576" s="169"/>
      <c r="E576" s="176"/>
      <c r="F576" s="169"/>
      <c r="G576" s="169"/>
    </row>
    <row r="577" spans="1:7" x14ac:dyDescent="0.2">
      <c r="A577" s="169"/>
      <c r="B577" s="169"/>
      <c r="C577" s="169"/>
      <c r="D577" s="169"/>
      <c r="E577" s="176"/>
      <c r="F577" s="169"/>
      <c r="G577" s="169"/>
    </row>
    <row r="578" spans="1:7" x14ac:dyDescent="0.2">
      <c r="A578" s="169"/>
      <c r="B578" s="169"/>
      <c r="C578" s="169"/>
      <c r="D578" s="169"/>
      <c r="E578" s="176"/>
      <c r="F578" s="169"/>
      <c r="G578" s="169"/>
    </row>
  </sheetData>
  <sheetProtection algorithmName="SHA-512" hashValue="A0UqB04taam9yEIskvWjnb8DPt3ykgb3DGzCENc7VWCiwRHi9wZEqgNOBEHLb65CcPXib/2y/IWX5MK58t7KLQ==" saltValue="Lfly8VaWdonshYnXhy5uXA==" spinCount="100000" sheet="1" objects="1" scenarios="1" selectLockedCells="1" selectUnlockedCells="1"/>
  <mergeCells count="307">
    <mergeCell ref="C504:D504"/>
    <mergeCell ref="C498:D498"/>
    <mergeCell ref="C499:D499"/>
    <mergeCell ref="C483:D483"/>
    <mergeCell ref="C485:D485"/>
    <mergeCell ref="C487:D487"/>
    <mergeCell ref="C491:D491"/>
    <mergeCell ref="C474:D474"/>
    <mergeCell ref="C475:D475"/>
    <mergeCell ref="C477:D477"/>
    <mergeCell ref="C478:D478"/>
    <mergeCell ref="C479:D479"/>
    <mergeCell ref="C480:D480"/>
    <mergeCell ref="C481:D481"/>
    <mergeCell ref="C482:D482"/>
    <mergeCell ref="C458:D458"/>
    <mergeCell ref="C460:D460"/>
    <mergeCell ref="C461:D461"/>
    <mergeCell ref="C466:D466"/>
    <mergeCell ref="C467:D467"/>
    <mergeCell ref="C468:D468"/>
    <mergeCell ref="C469:D469"/>
    <mergeCell ref="C450:D450"/>
    <mergeCell ref="C451:D451"/>
    <mergeCell ref="C452:D452"/>
    <mergeCell ref="C454:D454"/>
    <mergeCell ref="C456:D456"/>
    <mergeCell ref="C457:D457"/>
    <mergeCell ref="C437:D437"/>
    <mergeCell ref="C439:D439"/>
    <mergeCell ref="C440:D440"/>
    <mergeCell ref="C445:D445"/>
    <mergeCell ref="C446:D446"/>
    <mergeCell ref="C447:D447"/>
    <mergeCell ref="C448:D448"/>
    <mergeCell ref="C449:D449"/>
    <mergeCell ref="C430:D430"/>
    <mergeCell ref="C431:D431"/>
    <mergeCell ref="C432:D432"/>
    <mergeCell ref="C433:D433"/>
    <mergeCell ref="C434:D434"/>
    <mergeCell ref="C436:D436"/>
    <mergeCell ref="C415:D415"/>
    <mergeCell ref="C420:D420"/>
    <mergeCell ref="C421:D421"/>
    <mergeCell ref="C422:D422"/>
    <mergeCell ref="C423:D423"/>
    <mergeCell ref="C424:D424"/>
    <mergeCell ref="C426:D426"/>
    <mergeCell ref="C428:D428"/>
    <mergeCell ref="C396:D396"/>
    <mergeCell ref="C401:D401"/>
    <mergeCell ref="C403:D403"/>
    <mergeCell ref="C405:D405"/>
    <mergeCell ref="C407:D407"/>
    <mergeCell ref="C409:D409"/>
    <mergeCell ref="C411:D411"/>
    <mergeCell ref="C413:D413"/>
    <mergeCell ref="C384:D384"/>
    <mergeCell ref="C386:D386"/>
    <mergeCell ref="C388:D388"/>
    <mergeCell ref="C390:D390"/>
    <mergeCell ref="C392:D392"/>
    <mergeCell ref="C394:D394"/>
    <mergeCell ref="C365:D365"/>
    <mergeCell ref="C367:D367"/>
    <mergeCell ref="C369:D369"/>
    <mergeCell ref="C371:D371"/>
    <mergeCell ref="C376:D376"/>
    <mergeCell ref="C378:D378"/>
    <mergeCell ref="C380:D380"/>
    <mergeCell ref="C382:D382"/>
    <mergeCell ref="C347:D347"/>
    <mergeCell ref="C349:D349"/>
    <mergeCell ref="C350:D350"/>
    <mergeCell ref="C352:D352"/>
    <mergeCell ref="C357:D357"/>
    <mergeCell ref="C359:D359"/>
    <mergeCell ref="C361:D361"/>
    <mergeCell ref="C363:D363"/>
    <mergeCell ref="C339:D339"/>
    <mergeCell ref="C340:D340"/>
    <mergeCell ref="C342:D342"/>
    <mergeCell ref="C343:D343"/>
    <mergeCell ref="C345:D345"/>
    <mergeCell ref="C346:D346"/>
    <mergeCell ref="C321:D321"/>
    <mergeCell ref="C322:D322"/>
    <mergeCell ref="C324:D324"/>
    <mergeCell ref="C325:D325"/>
    <mergeCell ref="C327:D327"/>
    <mergeCell ref="C328:D328"/>
    <mergeCell ref="C330:D330"/>
    <mergeCell ref="C331:D331"/>
    <mergeCell ref="C307:D307"/>
    <mergeCell ref="C312:D312"/>
    <mergeCell ref="C313:D313"/>
    <mergeCell ref="C315:D315"/>
    <mergeCell ref="C316:D316"/>
    <mergeCell ref="C299:D299"/>
    <mergeCell ref="C300:D300"/>
    <mergeCell ref="C301:D301"/>
    <mergeCell ref="C302:D302"/>
    <mergeCell ref="C303:D303"/>
    <mergeCell ref="C305:D305"/>
    <mergeCell ref="C306:D306"/>
    <mergeCell ref="C289:D289"/>
    <mergeCell ref="C290:D290"/>
    <mergeCell ref="C291:D291"/>
    <mergeCell ref="C292:D292"/>
    <mergeCell ref="C280:D280"/>
    <mergeCell ref="C282:D282"/>
    <mergeCell ref="C284:D284"/>
    <mergeCell ref="C285:D285"/>
    <mergeCell ref="C271:D271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53:D253"/>
    <mergeCell ref="C254:D254"/>
    <mergeCell ref="C255:D255"/>
    <mergeCell ref="C259:D259"/>
    <mergeCell ref="C260:D260"/>
    <mergeCell ref="C261:D261"/>
    <mergeCell ref="C263:D263"/>
    <mergeCell ref="C264:D264"/>
    <mergeCell ref="C246:D246"/>
    <mergeCell ref="C247:D247"/>
    <mergeCell ref="C248:D248"/>
    <mergeCell ref="C249:D249"/>
    <mergeCell ref="C251:D251"/>
    <mergeCell ref="C252:D252"/>
    <mergeCell ref="C223:D223"/>
    <mergeCell ref="C224:D224"/>
    <mergeCell ref="C225:D225"/>
    <mergeCell ref="C227:D227"/>
    <mergeCell ref="C228:D228"/>
    <mergeCell ref="C242:D242"/>
    <mergeCell ref="C243:D243"/>
    <mergeCell ref="C244:D244"/>
    <mergeCell ref="C245:D245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1:D241"/>
    <mergeCell ref="C215:D215"/>
    <mergeCell ref="C216:D216"/>
    <mergeCell ref="C218:D218"/>
    <mergeCell ref="C219:D219"/>
    <mergeCell ref="C221:D221"/>
    <mergeCell ref="C222:D222"/>
    <mergeCell ref="C206:D206"/>
    <mergeCell ref="C207:D207"/>
    <mergeCell ref="C208:D208"/>
    <mergeCell ref="C209:D209"/>
    <mergeCell ref="C211:D211"/>
    <mergeCell ref="C213:D213"/>
    <mergeCell ref="C195:D195"/>
    <mergeCell ref="C197:D197"/>
    <mergeCell ref="C198:D198"/>
    <mergeCell ref="C199:D199"/>
    <mergeCell ref="C201:D201"/>
    <mergeCell ref="C202:D202"/>
    <mergeCell ref="C203:D203"/>
    <mergeCell ref="C204:D204"/>
    <mergeCell ref="C185:D185"/>
    <mergeCell ref="C186:D186"/>
    <mergeCell ref="C188:D188"/>
    <mergeCell ref="C189:D189"/>
    <mergeCell ref="C190:D190"/>
    <mergeCell ref="C191:D191"/>
    <mergeCell ref="C178:D178"/>
    <mergeCell ref="C179:D179"/>
    <mergeCell ref="C181:D181"/>
    <mergeCell ref="C182:D182"/>
    <mergeCell ref="C183:D183"/>
    <mergeCell ref="C184:D184"/>
    <mergeCell ref="C170:D170"/>
    <mergeCell ref="C172:D172"/>
    <mergeCell ref="C173:D173"/>
    <mergeCell ref="C174:D174"/>
    <mergeCell ref="C175:D175"/>
    <mergeCell ref="C176:D176"/>
    <mergeCell ref="C162:D162"/>
    <mergeCell ref="C163:D163"/>
    <mergeCell ref="C165:D165"/>
    <mergeCell ref="C166:D166"/>
    <mergeCell ref="C168:D168"/>
    <mergeCell ref="C169:D169"/>
    <mergeCell ref="C155:D155"/>
    <mergeCell ref="C156:D156"/>
    <mergeCell ref="C157:D157"/>
    <mergeCell ref="C159:D159"/>
    <mergeCell ref="C160:D160"/>
    <mergeCell ref="C161:D161"/>
    <mergeCell ref="C146:D146"/>
    <mergeCell ref="C147:D147"/>
    <mergeCell ref="C148:D148"/>
    <mergeCell ref="C150:D150"/>
    <mergeCell ref="C152:D152"/>
    <mergeCell ref="C153:D153"/>
    <mergeCell ref="C138:D138"/>
    <mergeCell ref="C140:D140"/>
    <mergeCell ref="C141:D141"/>
    <mergeCell ref="C142:D142"/>
    <mergeCell ref="C144:D144"/>
    <mergeCell ref="C145:D145"/>
    <mergeCell ref="C128:D128"/>
    <mergeCell ref="C129:D129"/>
    <mergeCell ref="C130:D130"/>
    <mergeCell ref="C132:D132"/>
    <mergeCell ref="C134:D134"/>
    <mergeCell ref="C136:D136"/>
    <mergeCell ref="C116:D116"/>
    <mergeCell ref="C120:D120"/>
    <mergeCell ref="C121:D121"/>
    <mergeCell ref="C122:D122"/>
    <mergeCell ref="C123:D123"/>
    <mergeCell ref="C125:D125"/>
    <mergeCell ref="C126:D126"/>
    <mergeCell ref="C127:D127"/>
    <mergeCell ref="C107:D107"/>
    <mergeCell ref="C109:D109"/>
    <mergeCell ref="C110:D110"/>
    <mergeCell ref="C112:D112"/>
    <mergeCell ref="C113:D113"/>
    <mergeCell ref="C115:D115"/>
    <mergeCell ref="C99:D99"/>
    <mergeCell ref="C101:D101"/>
    <mergeCell ref="C102:D102"/>
    <mergeCell ref="C103:D103"/>
    <mergeCell ref="C105:D105"/>
    <mergeCell ref="C106:D106"/>
    <mergeCell ref="C91:D91"/>
    <mergeCell ref="C92:D92"/>
    <mergeCell ref="C94:D94"/>
    <mergeCell ref="C95:D95"/>
    <mergeCell ref="C97:D97"/>
    <mergeCell ref="C98:D98"/>
    <mergeCell ref="C83:D83"/>
    <mergeCell ref="C84:D84"/>
    <mergeCell ref="C85:D85"/>
    <mergeCell ref="C86:D86"/>
    <mergeCell ref="C88:D88"/>
    <mergeCell ref="C89:D89"/>
    <mergeCell ref="C76:D76"/>
    <mergeCell ref="C77:D77"/>
    <mergeCell ref="C78:D78"/>
    <mergeCell ref="C79:D79"/>
    <mergeCell ref="C80:D80"/>
    <mergeCell ref="C82:D82"/>
    <mergeCell ref="C67:D67"/>
    <mergeCell ref="C69:D69"/>
    <mergeCell ref="C70:D70"/>
    <mergeCell ref="C72:D72"/>
    <mergeCell ref="C73:D73"/>
    <mergeCell ref="C74:D74"/>
    <mergeCell ref="C60:D60"/>
    <mergeCell ref="C61:D61"/>
    <mergeCell ref="C62:D62"/>
    <mergeCell ref="C63:D63"/>
    <mergeCell ref="C64:D64"/>
    <mergeCell ref="C66:D66"/>
    <mergeCell ref="C49:D49"/>
    <mergeCell ref="C50:D50"/>
    <mergeCell ref="C52:D52"/>
    <mergeCell ref="C53:D53"/>
    <mergeCell ref="C55:D55"/>
    <mergeCell ref="C56:D56"/>
    <mergeCell ref="C58:D58"/>
    <mergeCell ref="C59:D59"/>
    <mergeCell ref="C35:D35"/>
    <mergeCell ref="C37:D37"/>
    <mergeCell ref="C39:D39"/>
    <mergeCell ref="C42:D42"/>
    <mergeCell ref="C44:D44"/>
    <mergeCell ref="C45:D45"/>
    <mergeCell ref="C24:D24"/>
    <mergeCell ref="C27:D27"/>
    <mergeCell ref="C29:D29"/>
    <mergeCell ref="C32:D32"/>
    <mergeCell ref="C33:D33"/>
    <mergeCell ref="C34:D34"/>
    <mergeCell ref="C16:D16"/>
    <mergeCell ref="C17:D17"/>
    <mergeCell ref="C18:D18"/>
    <mergeCell ref="C19:D19"/>
    <mergeCell ref="C20:D20"/>
    <mergeCell ref="C22:D22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Hc7EFgjE4NunYuNPPHDQh2gLrfAujU4+X2PzgxknTj8=</DigestValue>
    </Reference>
    <Reference Type="http://www.w3.org/2000/09/xmldsig#Object" URI="#idOfficeObject">
      <DigestMethod Algorithm="http://www.w3.org/2001/04/xmlenc#sha256"/>
      <DigestValue>uCaecC7sAPLi2UpPbAZ2WGk+KRdOcoVMBgLdd9AO5a4=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Kes79sndV1AiGlcq3+OOeKvKuv6g58yUS2c27r0angI=</DigestValue>
    </Reference>
  </SignedInfo>
  <SignatureValue>PzKIrU8GM0kl5COFoshDHT818FZEkJrG4nUdfKh/TrbC4JRs+qrMR32UMERJS7EEmyjIOtP9P+ZU
nPPgd0cikd8fyWDtxuUvMQdveGlVqyyYrVqb5q+KveYWfOEf/ZqVofu9WXJ3L1MMFhpUyxeCIlpn
T+SS3nxo76/6OimJHD9coURtyvE0ho2Eg+YFWoiNUBz63QDLbJ3Sj8MYr3IrSLH1HU4BMJ4oQ5kf
HxruZNc3L7TWKeRFbCJdEF7SOBFHuNXv7g3RWhsXRoTp2RymcBYL62tXuuoP9tDGyIwE2Smda3Ig
BGDwBTNpeoAAwtZr2E1cVlPSTB8RVB5Wkz54yg==</SignatureValue>
  <KeyInfo>
    <X509Data>
      <X509Certificate>MIIGnzCCBYegAwIBAgIDF8f6MA0GCSqGSIb3DQEBCwUAMF8xCzAJBgNVBAYTAkNaMSwwKgYDVQQKDCPEjGVza8OhIHBvxaF0YSwgcy5wLiBbScSMIDQ3MTE0OTgzXTEiMCAGA1UEAxMZUG9zdFNpZ251bSBRdWFsaWZpZWQgQ0EgMjAeFw0xMzEyMTcxMTAyMTRaFw0xNTAxMDYxMTAyMTRaMHExCzAJBgNVBAYTAkNaMSgwJgYDVQQKDB9WSU9MRVRURSwgcy5yLm8uIFtJxIwgMjkyNDIxMjZdMQowCAYDVQQLEwEyMRowGAYDVQQDDBFMZW5rYSBIdcSNw61ub3bDoTEQMA4GA1UEBRMHUDI0MDAyMTCCASIwDQYJKoZIhvcNAQEBBQADggEPADCCAQoCggEBAKnYV1OA1AWN0pcrHg8ByB+BM76q1O10QrrQ497pD4gl1EBMOSeQAzOirEumG26MlzcB3HV2ogdZar6cXWRygj05znFkr9/BfLIxca8hj2DySfrW7o/iglxhWX5b8yVyNoNuYhZO8NSQodVNA7KOnO/wVyGFPu1fkE6Ytm9HU8Zked1a33RgjDbNVLCpdMZKMVhSZfdIfG1xVUdIiCib1V4ulWMEfnEkubB0oiLGdl8MZKs0GsDJMa1PNBw7+I6phYUnw7k/aePTPuuySLSeavx1TQxK3rUd61G0457UVmJ3c8+h6lnFHFh8eX3e7PJ1e+azOb/QjoWdkqYJzgaubIkCAwEAAaOCA1AwggNMME8GA1UdEQRIMEaBHmxlbmthLmh1Y2lub3ZhQHZpb2xldHRlLXNyby5jeqAZBgkrBgEEAdwZAgGgDBMKMTUyOTg5OTc4OaAJBgNVBA2gAhMAMIIBDgYDVR0gBIIBBTCCAQEwgf4GCWeBBgEEAQeBUjCB8DCBxwYIKwYBBQUHAgIwgboagbdUZW50byBrdmFsaWZpa292YW55IGNlcnRpZmlrYXQgYnlsIHZ5ZGFuIHBvZGxlIHpha29uYSAyMjcvMjAwMFNiLiBhIG5hdmF6bnljaCBwcmVkcGlzdS4vVGhpcyBxdWFsaWZpZWQgY2VydGlmaWNhdGUgd2FzIGlzc3VlZCBhY2NvcmRpbmcgdG8gTGF3IE5vIDIyNy8yMDAwQ29sbC4gYW5kIHJlbGF0ZWQgcmVndWxhdGlvbnMwJAYIKwYBBQUHAgEWGGh0dHA6Ly93d3cucG9zdHNpZ251bS5jejAYBggrBgEFBQcBAwQMMAowCAYGBACORgEBMIHIBggrBgEFBQcBAQSBuzCBuDA7BggrBgEFBQcwAoYvaHR0cDovL3d3dy5wb3N0c2lnbnVtLmN6L2NydC9wc3F1YWxpZmllZGNhMi5jcnQwPAYIKwYBBQUHMAKGMGh0dHA6Ly93d3cyLnBvc3RzaWdudW0uY3ovY3J0L3BzcXVhbGlmaWVkY2EyLmNydDA7BggrBgEFBQcwAoYvaHR0cDovL3Bvc3RzaWdudW0udHRjLmN6L2NydC9wc3F1YWxpZmllZGNhMi5jcnQ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KEiEov6aCvT+ahlLSiruhoChnJDANBgkqhkiG9w0BAQsFAAOCAQEAlQx/GmCWYwx5dVX01ImlKDKFKlIKl67SOPupQ7ESOY2uwaczypim5bJE8kCyTOth3nYC/UKXJWVzvbj5HMLhEKOhhiecX/VuBmnSzCi39EAOf9RupRiiiuVoQxOlQSrKkNocOtveTsqr9gbutU5do/CsxOYc1XCsNFkn0dsYPPQQg9l1qhHzhW8uQyRDWIZ+Wyzxi2YzO/Ixs2S4D+PibcQgFOnXeLhUWHj76zSHLNmFiIwBU7SNe0rmzpfGw5PHw0hOEsv5iARb6U9WoU8HHx2/xd11f1VplE+uemziL/IfMcHCqaUD+kgSBDNzG7uQGgpzOVVRqt/ToXSGxIogx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xWp0M9YSnV5QAHwiQUPEd1IEuD9R+kY2twuuLnyHWPo=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UnDIJbL9YR+pCbzOoa1qy0RwH7pPEM0yZrXfdJuRSg8=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1JXtYu/Sm2HCB/JQlNg0bimWqImvZksJ1LF7jm7I5Ks=</DigestValue>
      </Reference>
      <Reference URI="/xl/sharedStrings.xml?ContentType=application/vnd.openxmlformats-officedocument.spreadsheetml.sharedStrings+xml">
        <DigestMethod Algorithm="http://www.w3.org/2001/04/xmlenc#sha256"/>
        <DigestValue>3Nf11OviWTQ269zlFIHh1OrsZJkHTsXWW+fEItQcxeQ=</DigestValue>
      </Reference>
      <Reference URI="/xl/styles.xml?ContentType=application/vnd.openxmlformats-officedocument.spreadsheetml.styles+xml">
        <DigestMethod Algorithm="http://www.w3.org/2001/04/xmlenc#sha256"/>
        <DigestValue>c6YYx8unr+p1IKk2+4bPYCXf43NWsHd0jf5Fdzy4sNw=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sCtaSp7otf1Rvro41O01Cvnh+Fa24rJ1tQjP9YCp7QU=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K2nxXCE+zIRkk+Eyw1LqCC9ghd1tjeu4AkQOQpgkgfE=</DigestValue>
      </Reference>
      <Reference URI="/xl/worksheets/sheet2.xml?ContentType=application/vnd.openxmlformats-officedocument.spreadsheetml.worksheet+xml">
        <DigestMethod Algorithm="http://www.w3.org/2001/04/xmlenc#sha256"/>
        <DigestValue>GRlaWznvfx/T23K03rSkgUHfBGy9guDhnKahMOPCO5I=</DigestValue>
      </Reference>
      <Reference URI="/xl/worksheets/sheet3.xml?ContentType=application/vnd.openxmlformats-officedocument.spreadsheetml.worksheet+xml">
        <DigestMethod Algorithm="http://www.w3.org/2001/04/xmlenc#sha256"/>
        <DigestValue>xRxis9st0a8pe3rQ8d90eG0XdFPorFxR85QXsWVAn9M=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2014-06-04T12:53:27Z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2014-06-04T12:53:27Z</xd:SigningTime>
          <xd:SigningCertificate>
            <xd:Cert>
              <xd:CertDigest>
                <DigestMethod Algorithm="http://www.w3.org/2001/04/xmlenc#sha256"/>
                <DigestValue>brV279xCu81jzkYTHm3CbHo0Pf9QNRiRu+5uK86P1Rw=</DigestValue>
              </xd:CertDigest>
              <xd:IssuerSerial>
                <X509IssuerName>CN=PostSignum Qualified CA 2, O="Česká pošta, s.p. [IČ 47114983]", C=CZ</X509IssuerName>
                <X509SerialNumber>1558522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Lenka</cp:lastModifiedBy>
  <dcterms:created xsi:type="dcterms:W3CDTF">2013-10-08T11:09:07Z</dcterms:created>
  <dcterms:modified xsi:type="dcterms:W3CDTF">2014-06-04T12:53:26Z</dcterms:modified>
</cp:coreProperties>
</file>